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DEK\BLOK\AIDAT\web için aidatlar\"/>
    </mc:Choice>
  </mc:AlternateContent>
  <bookViews>
    <workbookView xWindow="0" yWindow="0" windowWidth="28800" windowHeight="13620" activeTab="3"/>
  </bookViews>
  <sheets>
    <sheet name="D-10" sheetId="5" r:id="rId1"/>
    <sheet name="B1-10" sheetId="1" r:id="rId2"/>
    <sheet name="B2-04A" sheetId="6" r:id="rId3"/>
    <sheet name="B2-04B" sheetId="7" r:id="rId4"/>
  </sheets>
  <definedNames>
    <definedName name="_xlnm.Print_Area" localSheetId="1">'B1-10'!$A$1:$M$30</definedName>
    <definedName name="_xlnm.Print_Area" localSheetId="2">'B2-04A'!$A$1:$M$29</definedName>
    <definedName name="_xlnm.Print_Area" localSheetId="3">'B2-04B'!$A$1:$M$29</definedName>
    <definedName name="_xlnm.Print_Area" localSheetId="0">'D-10'!$A$1:$M$29</definedName>
  </definedNames>
  <calcPr calcId="152511"/>
</workbook>
</file>

<file path=xl/calcChain.xml><?xml version="1.0" encoding="utf-8"?>
<calcChain xmlns="http://schemas.openxmlformats.org/spreadsheetml/2006/main">
  <c r="D19" i="6" l="1"/>
  <c r="E5" i="7" l="1"/>
  <c r="E4" i="6"/>
  <c r="E7" i="6"/>
  <c r="E8" i="6"/>
  <c r="E10" i="6"/>
  <c r="E14" i="6"/>
  <c r="E17" i="6"/>
  <c r="E20" i="6"/>
  <c r="E15" i="1"/>
  <c r="E19" i="1"/>
  <c r="E4" i="1"/>
  <c r="E6" i="5"/>
  <c r="E7" i="5"/>
  <c r="E17" i="5"/>
  <c r="E18" i="5"/>
  <c r="E3" i="6" l="1"/>
  <c r="E9" i="1"/>
  <c r="E4" i="5" l="1"/>
  <c r="K21" i="5" l="1"/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E21" i="7" l="1"/>
  <c r="D22" i="1"/>
  <c r="M8" i="6"/>
  <c r="M9" i="6"/>
  <c r="M10" i="6"/>
  <c r="M11" i="6"/>
  <c r="M12" i="6"/>
  <c r="M13" i="6"/>
  <c r="M14" i="6"/>
  <c r="M15" i="6"/>
  <c r="M16" i="6"/>
  <c r="M3" i="6"/>
  <c r="M4" i="6"/>
  <c r="M5" i="6"/>
  <c r="M6" i="6"/>
  <c r="M5" i="1"/>
  <c r="M6" i="1"/>
  <c r="M7" i="1"/>
  <c r="M8" i="1"/>
  <c r="M10" i="1"/>
  <c r="M11" i="1"/>
  <c r="M12" i="1"/>
  <c r="M13" i="1"/>
  <c r="M18" i="1"/>
  <c r="M19" i="1"/>
  <c r="M5" i="5"/>
  <c r="M6" i="5"/>
  <c r="M7" i="5"/>
  <c r="M8" i="5"/>
  <c r="M9" i="5"/>
  <c r="M11" i="5"/>
  <c r="M12" i="5"/>
  <c r="M13" i="5"/>
  <c r="M16" i="5"/>
  <c r="M17" i="5"/>
  <c r="M19" i="6"/>
  <c r="M7" i="6"/>
  <c r="M15" i="1"/>
  <c r="M17" i="1"/>
  <c r="M10" i="5"/>
  <c r="M14" i="5"/>
  <c r="M15" i="5"/>
  <c r="M18" i="5"/>
  <c r="M19" i="5"/>
  <c r="O13" i="6"/>
  <c r="M14" i="1"/>
  <c r="M3" i="5"/>
  <c r="M4" i="5"/>
  <c r="N9" i="7"/>
  <c r="M17" i="6"/>
  <c r="M3" i="1"/>
  <c r="N16" i="7"/>
  <c r="O6" i="5"/>
  <c r="E22" i="1"/>
  <c r="N3" i="7"/>
  <c r="N4" i="7"/>
  <c r="N5" i="7"/>
  <c r="N6" i="7"/>
  <c r="N7" i="7"/>
  <c r="N8" i="7"/>
  <c r="N10" i="7"/>
  <c r="N11" i="7"/>
  <c r="N12" i="7"/>
  <c r="N13" i="7"/>
  <c r="N14" i="7"/>
  <c r="N15" i="7"/>
  <c r="N17" i="7"/>
  <c r="N18" i="7"/>
  <c r="N19" i="7"/>
  <c r="N20" i="7"/>
  <c r="O5" i="5"/>
  <c r="O20" i="5"/>
  <c r="O19" i="5"/>
  <c r="O18" i="5"/>
  <c r="O17" i="5"/>
  <c r="O15" i="5"/>
  <c r="O13" i="5"/>
  <c r="O12" i="5"/>
  <c r="O11" i="5"/>
  <c r="O8" i="5"/>
  <c r="O7" i="5"/>
  <c r="O4" i="5"/>
  <c r="O3" i="5"/>
  <c r="O5" i="6"/>
  <c r="O17" i="6"/>
  <c r="O6" i="1"/>
  <c r="O16" i="6"/>
  <c r="G22" i="1"/>
  <c r="O19" i="6"/>
  <c r="O18" i="1"/>
  <c r="O6" i="6"/>
  <c r="O9" i="6"/>
  <c r="O11" i="6"/>
  <c r="O12" i="6"/>
  <c r="O15" i="6"/>
  <c r="O20" i="6"/>
  <c r="O4" i="1"/>
  <c r="O7" i="1"/>
  <c r="O10" i="1"/>
  <c r="O11" i="1"/>
  <c r="O12" i="1"/>
  <c r="O13" i="1"/>
  <c r="O14" i="1"/>
  <c r="O17" i="1"/>
  <c r="O19" i="1"/>
  <c r="G21" i="7"/>
  <c r="G21" i="6"/>
  <c r="G21" i="5"/>
  <c r="K21" i="7"/>
  <c r="F21" i="7"/>
  <c r="F22" i="1"/>
  <c r="F21" i="6"/>
  <c r="H21" i="5"/>
  <c r="J21" i="7"/>
  <c r="I21" i="7"/>
  <c r="H21" i="7"/>
  <c r="K22" i="1"/>
  <c r="J22" i="1"/>
  <c r="J21" i="5"/>
  <c r="H21" i="6"/>
  <c r="I21" i="6"/>
  <c r="J21" i="6"/>
  <c r="F21" i="5"/>
  <c r="I21" i="5"/>
  <c r="K21" i="6"/>
  <c r="H22" i="1"/>
  <c r="I22" i="1"/>
  <c r="L21" i="7"/>
  <c r="L22" i="1"/>
  <c r="C22" i="1"/>
  <c r="L21" i="5"/>
  <c r="L21" i="6"/>
  <c r="C21" i="5"/>
  <c r="C21" i="6"/>
  <c r="O5" i="1"/>
  <c r="O14" i="6"/>
  <c r="O4" i="6"/>
  <c r="O15" i="1"/>
  <c r="O18" i="6"/>
  <c r="O7" i="6"/>
  <c r="O8" i="6"/>
  <c r="O20" i="1"/>
  <c r="C21" i="7"/>
  <c r="O3" i="1"/>
  <c r="O10" i="6"/>
  <c r="D21" i="7"/>
  <c r="O14" i="5"/>
  <c r="O10" i="5"/>
  <c r="O3" i="6"/>
  <c r="O16" i="5"/>
  <c r="O8" i="1"/>
  <c r="D21" i="6"/>
  <c r="O9" i="5"/>
  <c r="D21" i="5"/>
  <c r="M20" i="6"/>
  <c r="M20" i="5"/>
  <c r="M18" i="6"/>
  <c r="M16" i="1"/>
  <c r="O16" i="1"/>
  <c r="M9" i="1"/>
  <c r="O9" i="1"/>
  <c r="M20" i="1"/>
  <c r="M4" i="1" l="1"/>
  <c r="M22" i="1" s="1"/>
  <c r="M21" i="7"/>
  <c r="E21" i="6"/>
  <c r="M21" i="6"/>
  <c r="E21" i="5"/>
  <c r="M21" i="5"/>
</calcChain>
</file>

<file path=xl/sharedStrings.xml><?xml version="1.0" encoding="utf-8"?>
<sst xmlns="http://schemas.openxmlformats.org/spreadsheetml/2006/main" count="83" uniqueCount="24">
  <si>
    <t>Blok No</t>
  </si>
  <si>
    <t>D-10</t>
  </si>
  <si>
    <t>Daire No</t>
  </si>
  <si>
    <t>B1-10</t>
  </si>
  <si>
    <t>B2-04A</t>
  </si>
  <si>
    <t>B2-04B</t>
  </si>
  <si>
    <t>ÖDENECEK TOPLAM BORÇ</t>
  </si>
  <si>
    <t>SICAK SU BEDELİ</t>
  </si>
  <si>
    <t>ÖDENMİŞ</t>
  </si>
  <si>
    <t>ÖNCEKİ AY TOPLAM BORÇ</t>
  </si>
  <si>
    <t>TOPLAM</t>
  </si>
  <si>
    <t xml:space="preserve"> </t>
  </si>
  <si>
    <t>OKUMA BEDELİ</t>
  </si>
  <si>
    <t>AİDAT   (BU AYIN)</t>
  </si>
  <si>
    <t>GÜNÜ GEÇEN BORÇ</t>
  </si>
  <si>
    <t>ORTAK ISINMA</t>
  </si>
  <si>
    <t>ÖZEL ISINMA</t>
  </si>
  <si>
    <t>SICAK SU HAZIR TUTMA BEDELİ</t>
  </si>
  <si>
    <t>GECİKME FAİZİ (%7)</t>
  </si>
  <si>
    <t>SON ÖDEME TARİHİ AY SONU OLUP, SONRASINDA %7 FAİZ İŞLEYECEKTİR.</t>
  </si>
  <si>
    <t>Tek Seferlik Üst Yönetim Ödemesi</t>
  </si>
  <si>
    <t>BODRUMLARDAKİ EŞYALARDAN YÖNETİM SORUMLU DEĞİLDİR!</t>
  </si>
  <si>
    <t>HAZİRAN 2025 ÖDEME TAKİP TABLOSU</t>
  </si>
  <si>
    <t>DOĞALGAZ FATURASI GELMEDEN TABLO HAZIRLANDI.  GELECEK FATURALARA GÖRE ARTAR YADA AZALIRSA, SONRAKİ AYA YANSITILACAKTIR.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</si>
</sst>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_T_L"/>
    <numFmt numFmtId="165" formatCode="#,##0.000000000000"/>
    <numFmt numFmtId="166" formatCode="#,##0.00000000000"/>
    <numFmt numFmtId="167" formatCode="#,##0.000000000"/>
    <numFmt numFmtId="168" formatCode="_-* #,##0.00\ _₺_-;\-* #,##0.00\ _₺_-;_-* &quot;-&quot;??\ _₺_-;_-@_-"/>
  </numFmts>
  <fonts count="13" x14ac:knownFonts="1"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11"/>
      <name val="Arial"/>
      <family val="2"/>
      <charset val="162"/>
    </font>
    <font>
      <sz val="8"/>
      <color indexed="63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1"/>
      <color indexed="63"/>
      <name val="Calibri"/>
      <family val="2"/>
      <charset val="162"/>
      <scheme val="minor"/>
    </font>
    <font>
      <sz val="8"/>
      <color indexed="63"/>
      <name val="Tahoma"/>
      <family val="2"/>
      <charset val="162"/>
    </font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8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8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vertical="top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textRotation="90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top"/>
    </xf>
    <xf numFmtId="165" fontId="0" fillId="0" borderId="0" xfId="0" applyNumberFormat="1"/>
    <xf numFmtId="166" fontId="0" fillId="0" borderId="0" xfId="0" applyNumberFormat="1"/>
    <xf numFmtId="4" fontId="4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4" fontId="5" fillId="2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4" fontId="6" fillId="0" borderId="1" xfId="0" applyNumberFormat="1" applyFont="1" applyBorder="1"/>
    <xf numFmtId="2" fontId="0" fillId="4" borderId="0" xfId="0" applyNumberFormat="1" applyFill="1" applyAlignment="1">
      <alignment wrapText="1"/>
    </xf>
    <xf numFmtId="167" fontId="0" fillId="0" borderId="0" xfId="0" applyNumberFormat="1"/>
    <xf numFmtId="4" fontId="4" fillId="2" borderId="2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2" fontId="0" fillId="0" borderId="0" xfId="0" applyNumberFormat="1" applyFill="1"/>
    <xf numFmtId="4" fontId="11" fillId="2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textRotation="90"/>
    </xf>
    <xf numFmtId="168" fontId="8" fillId="0" borderId="0" xfId="1" applyFont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2">
    <cellStyle name="Normal" xfId="0" builtinId="0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>
      <selection activeCell="O11" sqref="O11"/>
    </sheetView>
  </sheetViews>
  <sheetFormatPr defaultRowHeight="15" x14ac:dyDescent="0.25"/>
  <cols>
    <col min="1" max="1" width="5" customWidth="1"/>
    <col min="2" max="2" width="8.5703125" bestFit="1" customWidth="1"/>
    <col min="3" max="3" width="14.5703125" customWidth="1"/>
    <col min="4" max="4" width="11.7109375" style="19" customWidth="1"/>
    <col min="5" max="5" width="10.42578125" bestFit="1" customWidth="1"/>
    <col min="6" max="6" width="11.42578125" hidden="1" customWidth="1"/>
    <col min="7" max="7" width="11" customWidth="1"/>
    <col min="8" max="8" width="10.42578125" bestFit="1" customWidth="1"/>
    <col min="9" max="9" width="11.28515625" customWidth="1"/>
    <col min="10" max="10" width="11.140625" customWidth="1"/>
    <col min="11" max="11" width="10.5703125" customWidth="1"/>
    <col min="12" max="12" width="11.42578125" bestFit="1" customWidth="1"/>
    <col min="13" max="13" width="19.42578125" customWidth="1"/>
    <col min="14" max="14" width="3.5703125" customWidth="1"/>
    <col min="15" max="15" width="17.42578125" style="34" bestFit="1" customWidth="1"/>
    <col min="16" max="16" width="17.42578125" bestFit="1" customWidth="1"/>
  </cols>
  <sheetData>
    <row r="1" spans="1:16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6" t="s">
        <v>14</v>
      </c>
    </row>
    <row r="3" spans="1:16" ht="18.95" customHeight="1" x14ac:dyDescent="0.25">
      <c r="A3" s="64" t="s">
        <v>1</v>
      </c>
      <c r="B3" s="27">
        <v>1</v>
      </c>
      <c r="C3" s="14">
        <v>2512.7483407064051</v>
      </c>
      <c r="D3" s="36">
        <v>2588.75</v>
      </c>
      <c r="E3" s="14"/>
      <c r="F3" s="14"/>
      <c r="G3" s="14">
        <v>60</v>
      </c>
      <c r="H3" s="24">
        <v>69</v>
      </c>
      <c r="I3" s="24">
        <v>101.3038</v>
      </c>
      <c r="J3" s="30">
        <v>11.920299999999999</v>
      </c>
      <c r="K3" s="26">
        <v>189.38291999999998</v>
      </c>
      <c r="L3" s="23">
        <v>1950</v>
      </c>
      <c r="M3" s="7">
        <f>C3-D3+E3+H3+K3+L3+I3+J3+F3+G3</f>
        <v>2305.6053607064055</v>
      </c>
      <c r="N3" s="2"/>
      <c r="O3" s="34">
        <f>C3-D3</f>
        <v>-76.001659293594912</v>
      </c>
      <c r="P3" s="34"/>
    </row>
    <row r="4" spans="1:16" ht="18.95" customHeight="1" x14ac:dyDescent="0.25">
      <c r="A4" s="64"/>
      <c r="B4" s="27">
        <v>2</v>
      </c>
      <c r="C4" s="14">
        <v>8929.7208634904109</v>
      </c>
      <c r="D4" s="37"/>
      <c r="E4" s="14">
        <f t="shared" ref="E4:E18" si="0">(C4-D4)*0.07</f>
        <v>625.08046044432888</v>
      </c>
      <c r="F4" s="14"/>
      <c r="G4" s="14">
        <v>60</v>
      </c>
      <c r="H4" s="24">
        <v>69</v>
      </c>
      <c r="I4" s="24">
        <v>101.3038</v>
      </c>
      <c r="J4" s="30">
        <v>17.880500000000001</v>
      </c>
      <c r="K4" s="26">
        <v>0</v>
      </c>
      <c r="L4" s="23">
        <v>1950</v>
      </c>
      <c r="M4" s="7">
        <f t="shared" ref="M4:M20" si="1">C4-D4+E4+H4+K4+L4+I4+J4+F4+G4</f>
        <v>11752.985623934739</v>
      </c>
      <c r="O4" s="34">
        <f t="shared" ref="O4:O20" si="2">C4-D4</f>
        <v>8929.7208634904109</v>
      </c>
    </row>
    <row r="5" spans="1:16" ht="18.95" customHeight="1" x14ac:dyDescent="0.25">
      <c r="A5" s="64"/>
      <c r="B5" s="27">
        <v>3</v>
      </c>
      <c r="C5" s="14">
        <v>2997.3161126856794</v>
      </c>
      <c r="D5" s="37">
        <v>3102.32</v>
      </c>
      <c r="E5" s="14"/>
      <c r="F5" s="14"/>
      <c r="G5" s="14">
        <v>60</v>
      </c>
      <c r="H5" s="24">
        <v>69</v>
      </c>
      <c r="I5" s="24">
        <v>155.33250000000001</v>
      </c>
      <c r="J5" s="30">
        <v>0</v>
      </c>
      <c r="K5" s="26">
        <v>274.60523999999998</v>
      </c>
      <c r="L5" s="23">
        <v>2200</v>
      </c>
      <c r="M5" s="7">
        <f t="shared" si="1"/>
        <v>2653.9338526856791</v>
      </c>
      <c r="O5" s="34">
        <f t="shared" si="2"/>
        <v>-105.00388731432076</v>
      </c>
    </row>
    <row r="6" spans="1:16" ht="18.95" customHeight="1" x14ac:dyDescent="0.25">
      <c r="A6" s="64"/>
      <c r="B6" s="27">
        <v>4</v>
      </c>
      <c r="C6" s="14">
        <v>5548.4932572728976</v>
      </c>
      <c r="D6" s="33"/>
      <c r="E6" s="14">
        <f t="shared" si="0"/>
        <v>388.39452800910288</v>
      </c>
      <c r="F6" s="14"/>
      <c r="G6" s="14">
        <v>60</v>
      </c>
      <c r="H6" s="24">
        <v>69</v>
      </c>
      <c r="I6" s="24">
        <v>155.33250000000001</v>
      </c>
      <c r="J6" s="30">
        <v>71.522000000000006</v>
      </c>
      <c r="K6" s="26">
        <v>47.345640000000003</v>
      </c>
      <c r="L6" s="23">
        <v>2200</v>
      </c>
      <c r="M6" s="7">
        <f t="shared" si="1"/>
        <v>8540.0879252820014</v>
      </c>
      <c r="O6" s="34">
        <f t="shared" si="2"/>
        <v>5548.4932572728976</v>
      </c>
    </row>
    <row r="7" spans="1:16" ht="18.95" customHeight="1" x14ac:dyDescent="0.25">
      <c r="A7" s="64"/>
      <c r="B7" s="27">
        <v>5</v>
      </c>
      <c r="C7" s="14">
        <v>25593.601557313908</v>
      </c>
      <c r="D7" s="33"/>
      <c r="E7" s="14">
        <f t="shared" si="0"/>
        <v>1791.5521090119737</v>
      </c>
      <c r="F7" s="14"/>
      <c r="G7" s="14">
        <v>60</v>
      </c>
      <c r="H7" s="24">
        <v>69</v>
      </c>
      <c r="I7" s="24">
        <v>155.33250000000001</v>
      </c>
      <c r="J7" s="30">
        <v>172.8449</v>
      </c>
      <c r="K7" s="26">
        <v>28.407359999999997</v>
      </c>
      <c r="L7" s="23">
        <v>2200</v>
      </c>
      <c r="M7" s="7">
        <f t="shared" si="1"/>
        <v>30070.738426325883</v>
      </c>
      <c r="O7" s="34">
        <f t="shared" si="2"/>
        <v>25593.601557313908</v>
      </c>
    </row>
    <row r="8" spans="1:16" ht="18.95" customHeight="1" x14ac:dyDescent="0.25">
      <c r="A8" s="64"/>
      <c r="B8" s="27">
        <v>6</v>
      </c>
      <c r="C8" s="14">
        <v>2898.7086547764293</v>
      </c>
      <c r="D8" s="37">
        <v>3003.71</v>
      </c>
      <c r="E8" s="14"/>
      <c r="F8" s="14"/>
      <c r="G8" s="14">
        <v>60</v>
      </c>
      <c r="H8" s="24">
        <v>69</v>
      </c>
      <c r="I8" s="24">
        <v>155.33250000000001</v>
      </c>
      <c r="J8" s="30">
        <v>11.920299999999999</v>
      </c>
      <c r="K8" s="26">
        <v>113.62967999999999</v>
      </c>
      <c r="L8" s="23">
        <v>2200</v>
      </c>
      <c r="M8" s="7">
        <f t="shared" si="1"/>
        <v>2504.8811347764295</v>
      </c>
      <c r="N8" s="2"/>
      <c r="O8" s="34">
        <f t="shared" si="2"/>
        <v>-105.00134522357075</v>
      </c>
    </row>
    <row r="9" spans="1:16" ht="18.95" customHeight="1" thickBot="1" x14ac:dyDescent="0.3">
      <c r="A9" s="64"/>
      <c r="B9" s="27">
        <v>7</v>
      </c>
      <c r="C9" s="14">
        <v>15088.366965037327</v>
      </c>
      <c r="D9" s="37">
        <v>5000</v>
      </c>
      <c r="E9" s="14"/>
      <c r="F9" s="14"/>
      <c r="G9" s="14">
        <v>60</v>
      </c>
      <c r="H9" s="24">
        <v>69</v>
      </c>
      <c r="I9" s="24">
        <v>155.33250000000001</v>
      </c>
      <c r="J9" s="30">
        <v>184.7653</v>
      </c>
      <c r="K9" s="26">
        <v>94.691399999999987</v>
      </c>
      <c r="L9" s="23">
        <v>2200</v>
      </c>
      <c r="M9" s="7">
        <f t="shared" si="1"/>
        <v>12852.156165037326</v>
      </c>
      <c r="O9" s="34">
        <f t="shared" si="2"/>
        <v>10088.366965037327</v>
      </c>
    </row>
    <row r="10" spans="1:16" ht="18.95" customHeight="1" thickBot="1" x14ac:dyDescent="0.3">
      <c r="A10" s="64"/>
      <c r="B10" s="27">
        <v>8</v>
      </c>
      <c r="C10" s="14">
        <v>3002.1472607502974</v>
      </c>
      <c r="D10" s="48">
        <v>3108</v>
      </c>
      <c r="E10" s="14"/>
      <c r="F10" s="14"/>
      <c r="G10" s="14">
        <v>60</v>
      </c>
      <c r="H10" s="24">
        <v>69</v>
      </c>
      <c r="I10" s="24">
        <v>155.33250000000001</v>
      </c>
      <c r="J10" s="30">
        <v>41.721200000000003</v>
      </c>
      <c r="K10" s="26">
        <v>75.753119999999996</v>
      </c>
      <c r="L10" s="23">
        <v>2200</v>
      </c>
      <c r="M10" s="7">
        <f t="shared" si="1"/>
        <v>2495.9540807502972</v>
      </c>
      <c r="O10" s="34">
        <f t="shared" si="2"/>
        <v>-105.85273924970261</v>
      </c>
    </row>
    <row r="11" spans="1:16" ht="18.95" customHeight="1" x14ac:dyDescent="0.25">
      <c r="A11" s="64"/>
      <c r="B11" s="27">
        <v>9</v>
      </c>
      <c r="C11" s="14">
        <v>3278.6859273899991</v>
      </c>
      <c r="D11" s="33">
        <v>3383</v>
      </c>
      <c r="E11" s="14"/>
      <c r="F11" s="14"/>
      <c r="G11" s="14">
        <v>60</v>
      </c>
      <c r="H11" s="24">
        <v>69</v>
      </c>
      <c r="I11" s="24">
        <v>155.33250000000001</v>
      </c>
      <c r="J11" s="30">
        <v>89.402500000000003</v>
      </c>
      <c r="K11" s="26">
        <v>217.79039999999998</v>
      </c>
      <c r="L11" s="23">
        <v>2200</v>
      </c>
      <c r="M11" s="7">
        <f t="shared" si="1"/>
        <v>2687.211327389999</v>
      </c>
      <c r="O11" s="34">
        <f t="shared" si="2"/>
        <v>-104.31407261000095</v>
      </c>
    </row>
    <row r="12" spans="1:16" ht="18.95" customHeight="1" x14ac:dyDescent="0.25">
      <c r="A12" s="64"/>
      <c r="B12" s="27">
        <v>10</v>
      </c>
      <c r="C12" s="14">
        <v>3516.2771768099997</v>
      </c>
      <c r="D12" s="37">
        <v>3622</v>
      </c>
      <c r="E12" s="14"/>
      <c r="F12" s="14"/>
      <c r="G12" s="14">
        <v>60</v>
      </c>
      <c r="H12" s="24">
        <v>69</v>
      </c>
      <c r="I12" s="24">
        <v>155.33250000000001</v>
      </c>
      <c r="J12" s="30">
        <v>71.522000000000006</v>
      </c>
      <c r="K12" s="26">
        <v>568.14887999999996</v>
      </c>
      <c r="L12" s="23">
        <v>2200</v>
      </c>
      <c r="M12" s="7">
        <f>C12-D12+E12+H12+K12+L12+I12+J12+F12+G12</f>
        <v>3018.2805568099998</v>
      </c>
      <c r="O12" s="34">
        <f>C12-D12</f>
        <v>-105.72282319000033</v>
      </c>
      <c r="P12" s="53"/>
    </row>
    <row r="13" spans="1:16" ht="18.95" customHeight="1" x14ac:dyDescent="0.25">
      <c r="A13" s="64"/>
      <c r="B13" s="27">
        <v>11</v>
      </c>
      <c r="C13" s="14">
        <v>3515.0435475662366</v>
      </c>
      <c r="D13" s="37">
        <v>3620.04</v>
      </c>
      <c r="E13" s="14"/>
      <c r="F13" s="14"/>
      <c r="G13" s="14">
        <v>60</v>
      </c>
      <c r="H13" s="24">
        <v>69</v>
      </c>
      <c r="I13" s="24">
        <v>155.33250000000001</v>
      </c>
      <c r="J13" s="30">
        <v>101.3229</v>
      </c>
      <c r="K13" s="26">
        <v>217.79039999999998</v>
      </c>
      <c r="L13" s="23">
        <v>2200</v>
      </c>
      <c r="M13" s="7">
        <f t="shared" si="1"/>
        <v>2698.4493475662366</v>
      </c>
      <c r="O13" s="34">
        <f t="shared" si="2"/>
        <v>-104.99645243376335</v>
      </c>
    </row>
    <row r="14" spans="1:16" ht="18.95" customHeight="1" x14ac:dyDescent="0.25">
      <c r="A14" s="64"/>
      <c r="B14" s="27">
        <v>12</v>
      </c>
      <c r="C14" s="14">
        <v>3165.0853561065724</v>
      </c>
      <c r="D14" s="33">
        <v>3270</v>
      </c>
      <c r="E14" s="14"/>
      <c r="F14" s="14"/>
      <c r="G14" s="14">
        <v>60</v>
      </c>
      <c r="H14" s="24">
        <v>69</v>
      </c>
      <c r="I14" s="24">
        <v>155.33250000000001</v>
      </c>
      <c r="J14" s="30">
        <v>5.9600999999999997</v>
      </c>
      <c r="K14" s="26">
        <v>104.1606</v>
      </c>
      <c r="L14" s="23">
        <v>2200</v>
      </c>
      <c r="M14" s="7">
        <f t="shared" si="1"/>
        <v>2489.5385561065723</v>
      </c>
      <c r="N14" s="2"/>
      <c r="O14" s="34">
        <f t="shared" si="2"/>
        <v>-104.91464389342764</v>
      </c>
    </row>
    <row r="15" spans="1:16" ht="18.95" customHeight="1" x14ac:dyDescent="0.25">
      <c r="A15" s="64"/>
      <c r="B15" s="27">
        <v>13</v>
      </c>
      <c r="C15" s="14">
        <v>6574.5881320163744</v>
      </c>
      <c r="D15" s="37">
        <v>6574</v>
      </c>
      <c r="E15" s="14"/>
      <c r="F15" s="14"/>
      <c r="G15" s="14">
        <v>60</v>
      </c>
      <c r="H15" s="24">
        <v>69</v>
      </c>
      <c r="I15" s="24">
        <v>155.33250000000001</v>
      </c>
      <c r="J15" s="30">
        <v>572.17639999999994</v>
      </c>
      <c r="K15" s="26">
        <v>66.28403999999999</v>
      </c>
      <c r="L15" s="23">
        <v>2200</v>
      </c>
      <c r="M15" s="7">
        <f t="shared" si="1"/>
        <v>3123.3810720163742</v>
      </c>
      <c r="O15" s="34">
        <f t="shared" si="2"/>
        <v>0.58813201637440216</v>
      </c>
    </row>
    <row r="16" spans="1:16" ht="18.95" customHeight="1" x14ac:dyDescent="0.25">
      <c r="A16" s="64"/>
      <c r="B16" s="27">
        <v>14</v>
      </c>
      <c r="C16" s="14">
        <v>3267.8097306706745</v>
      </c>
      <c r="D16" s="37">
        <v>3227.87</v>
      </c>
      <c r="E16" s="14"/>
      <c r="F16" s="14"/>
      <c r="G16" s="14">
        <v>60</v>
      </c>
      <c r="H16" s="24">
        <v>69</v>
      </c>
      <c r="I16" s="24">
        <v>155.33250000000001</v>
      </c>
      <c r="J16" s="30">
        <v>77.482200000000006</v>
      </c>
      <c r="K16" s="26">
        <v>18.938279999999999</v>
      </c>
      <c r="L16" s="23">
        <v>2200</v>
      </c>
      <c r="M16" s="7">
        <f t="shared" si="1"/>
        <v>2620.6927106706744</v>
      </c>
      <c r="N16" s="2"/>
      <c r="O16" s="34">
        <f t="shared" si="2"/>
        <v>39.939730670674635</v>
      </c>
    </row>
    <row r="17" spans="1:25" ht="18.95" customHeight="1" x14ac:dyDescent="0.25">
      <c r="A17" s="64"/>
      <c r="B17" s="27">
        <v>15</v>
      </c>
      <c r="C17" s="16">
        <v>7865.74743327346</v>
      </c>
      <c r="D17" s="38"/>
      <c r="E17" s="14">
        <f t="shared" si="0"/>
        <v>550.60232032914223</v>
      </c>
      <c r="F17" s="14"/>
      <c r="G17" s="14">
        <v>60</v>
      </c>
      <c r="H17" s="24">
        <v>69</v>
      </c>
      <c r="I17" s="24">
        <v>155.33250000000001</v>
      </c>
      <c r="J17" s="30">
        <v>601.97730000000001</v>
      </c>
      <c r="K17" s="26">
        <v>284.07443999999998</v>
      </c>
      <c r="L17" s="23">
        <v>2200</v>
      </c>
      <c r="M17" s="7">
        <f t="shared" si="1"/>
        <v>11786.733993602604</v>
      </c>
      <c r="N17" s="2"/>
      <c r="O17" s="34">
        <f t="shared" si="2"/>
        <v>7865.74743327346</v>
      </c>
    </row>
    <row r="18" spans="1:25" ht="18.95" customHeight="1" x14ac:dyDescent="0.25">
      <c r="A18" s="64"/>
      <c r="B18" s="27">
        <v>16</v>
      </c>
      <c r="C18" s="16">
        <v>10788.513204426816</v>
      </c>
      <c r="D18" s="37"/>
      <c r="E18" s="14">
        <f t="shared" si="0"/>
        <v>755.19592430987723</v>
      </c>
      <c r="F18" s="14"/>
      <c r="G18" s="14">
        <v>60</v>
      </c>
      <c r="H18" s="24">
        <v>69</v>
      </c>
      <c r="I18" s="24">
        <v>155.33250000000001</v>
      </c>
      <c r="J18" s="30">
        <v>131.12370000000001</v>
      </c>
      <c r="K18" s="26">
        <v>284.07443999999998</v>
      </c>
      <c r="L18" s="23">
        <v>2200</v>
      </c>
      <c r="M18" s="7">
        <f t="shared" si="1"/>
        <v>14443.239768736694</v>
      </c>
      <c r="O18" s="34">
        <f t="shared" si="2"/>
        <v>10788.513204426816</v>
      </c>
    </row>
    <row r="19" spans="1:25" ht="18.95" customHeight="1" thickBot="1" x14ac:dyDescent="0.3">
      <c r="A19" s="64"/>
      <c r="B19" s="27">
        <v>17</v>
      </c>
      <c r="C19" s="14">
        <v>3228.568145866001</v>
      </c>
      <c r="D19" s="37">
        <v>3333.57</v>
      </c>
      <c r="E19" s="14"/>
      <c r="F19" s="14"/>
      <c r="G19" s="14">
        <v>60</v>
      </c>
      <c r="H19" s="24">
        <v>69</v>
      </c>
      <c r="I19" s="24">
        <v>155.33250000000001</v>
      </c>
      <c r="J19" s="30">
        <v>23.840599999999998</v>
      </c>
      <c r="K19" s="26">
        <v>0</v>
      </c>
      <c r="L19" s="23">
        <v>2200</v>
      </c>
      <c r="M19" s="7">
        <f t="shared" si="1"/>
        <v>2403.1712458660008</v>
      </c>
      <c r="N19" s="2"/>
      <c r="O19" s="34">
        <f t="shared" si="2"/>
        <v>-105.00185413399913</v>
      </c>
      <c r="Q19" s="2"/>
      <c r="V19" s="2"/>
      <c r="X19" s="2"/>
      <c r="Y19" s="2"/>
    </row>
    <row r="20" spans="1:25" ht="18.95" customHeight="1" thickBot="1" x14ac:dyDescent="0.3">
      <c r="A20" s="64"/>
      <c r="B20" s="27">
        <v>18</v>
      </c>
      <c r="C20" s="14">
        <v>3451.6492175103895</v>
      </c>
      <c r="D20" s="48">
        <v>3557</v>
      </c>
      <c r="E20" s="14"/>
      <c r="F20" s="14"/>
      <c r="G20" s="14">
        <v>60</v>
      </c>
      <c r="H20" s="24">
        <v>69</v>
      </c>
      <c r="I20" s="24">
        <v>155.33250000000001</v>
      </c>
      <c r="J20" s="30">
        <v>83.442400000000006</v>
      </c>
      <c r="K20" s="26">
        <v>198.85212000000001</v>
      </c>
      <c r="L20" s="23">
        <v>2200</v>
      </c>
      <c r="M20" s="7">
        <f t="shared" si="1"/>
        <v>2661.2762375103894</v>
      </c>
      <c r="O20" s="34">
        <f t="shared" si="2"/>
        <v>-105.35078248961054</v>
      </c>
    </row>
    <row r="21" spans="1:25" x14ac:dyDescent="0.25">
      <c r="A21" s="64"/>
      <c r="B21" s="27" t="s">
        <v>10</v>
      </c>
      <c r="C21" s="9">
        <f>SUM(C3:C20)</f>
        <v>115223.07088366988</v>
      </c>
      <c r="D21" s="18">
        <f t="shared" ref="D21:M21" si="3">SUM(D3:D20)</f>
        <v>47390.26</v>
      </c>
      <c r="E21" s="9">
        <f>SUM(E3:E20)</f>
        <v>4110.8253421044246</v>
      </c>
      <c r="F21" s="9">
        <f>SUM(F3:F20)</f>
        <v>0</v>
      </c>
      <c r="G21" s="9">
        <f>SUM(G3:G20)</f>
        <v>1080</v>
      </c>
      <c r="H21" s="9">
        <f>SUM(H3:H20)</f>
        <v>1242</v>
      </c>
      <c r="I21" s="9">
        <f t="shared" si="3"/>
        <v>2687.9276</v>
      </c>
      <c r="J21" s="9">
        <f>SUM(J3:J20)</f>
        <v>2270.8245999999999</v>
      </c>
      <c r="K21" s="9">
        <f>SUM(K3:K20)</f>
        <v>2783.9289599999997</v>
      </c>
      <c r="L21" s="9">
        <f t="shared" si="3"/>
        <v>39100</v>
      </c>
      <c r="M21" s="9">
        <f t="shared" si="3"/>
        <v>121108.31738577429</v>
      </c>
    </row>
    <row r="22" spans="1:25" ht="8.25" customHeigh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25" x14ac:dyDescent="0.25">
      <c r="A23" s="66" t="s">
        <v>19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  <c r="N23" s="55"/>
      <c r="O23" s="55"/>
      <c r="P23" s="55"/>
    </row>
    <row r="24" spans="1:25" ht="15" customHeight="1" x14ac:dyDescent="0.25">
      <c r="A24" s="69" t="s">
        <v>23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55"/>
      <c r="O24" s="55"/>
      <c r="P24" s="55"/>
    </row>
    <row r="25" spans="1:25" ht="15" customHeight="1" x14ac:dyDescent="0.2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55"/>
      <c r="O25" s="55"/>
      <c r="P25" s="55"/>
      <c r="R25" s="60"/>
      <c r="S25" s="60"/>
    </row>
    <row r="26" spans="1:25" ht="15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55"/>
      <c r="O26" s="55"/>
      <c r="P26" s="55"/>
    </row>
    <row r="27" spans="1:25" ht="15" customHeight="1" x14ac:dyDescent="0.25">
      <c r="A27" s="69" t="s">
        <v>21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55"/>
      <c r="O27" s="55"/>
      <c r="P27" s="55"/>
    </row>
    <row r="28" spans="1:25" ht="15" customHeight="1" x14ac:dyDescent="0.25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55"/>
      <c r="O28" s="55"/>
      <c r="P28" s="55"/>
    </row>
    <row r="29" spans="1:25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55"/>
      <c r="O29" s="55"/>
      <c r="P29" s="55"/>
    </row>
    <row r="30" spans="1:25" x14ac:dyDescent="0.25">
      <c r="A30" s="55"/>
      <c r="B30" s="55"/>
      <c r="C30" s="55"/>
      <c r="D30" s="56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</sheetData>
  <mergeCells count="7">
    <mergeCell ref="A1:M1"/>
    <mergeCell ref="A22:M22"/>
    <mergeCell ref="A3:A21"/>
    <mergeCell ref="A29:M29"/>
    <mergeCell ref="A23:M23"/>
    <mergeCell ref="A24:M26"/>
    <mergeCell ref="A27:M28"/>
  </mergeCells>
  <pageMargins left="0.39370078740157483" right="0" top="0.39370078740157483" bottom="0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A25" sqref="A25:M27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1.140625" customWidth="1"/>
    <col min="5" max="5" width="10.42578125" bestFit="1" customWidth="1"/>
    <col min="6" max="6" width="11.42578125" hidden="1" customWidth="1"/>
    <col min="7" max="7" width="11.140625" bestFit="1" customWidth="1"/>
    <col min="8" max="8" width="8.7109375" customWidth="1"/>
    <col min="9" max="9" width="11.42578125" bestFit="1" customWidth="1"/>
    <col min="10" max="11" width="10.42578125" bestFit="1" customWidth="1"/>
    <col min="12" max="12" width="11.42578125" bestFit="1" customWidth="1"/>
    <col min="13" max="13" width="16.28515625" customWidth="1"/>
    <col min="14" max="14" width="0.85546875" customWidth="1"/>
    <col min="15" max="15" width="13.28515625" style="34" bestFit="1" customWidth="1"/>
    <col min="22" max="22" width="16.28515625" bestFit="1" customWidth="1"/>
  </cols>
  <sheetData>
    <row r="1" spans="1:26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2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6" t="s">
        <v>14</v>
      </c>
    </row>
    <row r="3" spans="1:26" ht="18.95" customHeight="1" x14ac:dyDescent="0.25">
      <c r="A3" s="64" t="s">
        <v>3</v>
      </c>
      <c r="B3" s="27">
        <v>1</v>
      </c>
      <c r="C3" s="13">
        <v>3809.4897763999998</v>
      </c>
      <c r="D3" s="45">
        <v>4064.49</v>
      </c>
      <c r="E3" s="14"/>
      <c r="F3" s="14"/>
      <c r="G3" s="14">
        <v>60</v>
      </c>
      <c r="H3" s="21">
        <v>69</v>
      </c>
      <c r="I3" s="21">
        <v>396.21039999999999</v>
      </c>
      <c r="J3" s="30">
        <v>5.9600999999999997</v>
      </c>
      <c r="K3" s="21">
        <v>28.407359999999997</v>
      </c>
      <c r="L3" s="22">
        <v>2700</v>
      </c>
      <c r="M3" s="7">
        <f t="shared" ref="M3:M20" si="0">C3-D3+E3+H3+K3+L3+I3+J3+F3+G3</f>
        <v>3004.5776363999998</v>
      </c>
      <c r="O3" s="34">
        <f>C3-D3</f>
        <v>-255.00022360000003</v>
      </c>
      <c r="Q3" s="2"/>
    </row>
    <row r="4" spans="1:26" ht="18.95" customHeight="1" x14ac:dyDescent="0.25">
      <c r="A4" s="64"/>
      <c r="B4" s="27">
        <v>2</v>
      </c>
      <c r="C4" s="13">
        <v>4858.175496824666</v>
      </c>
      <c r="D4" s="39"/>
      <c r="E4" s="14">
        <f t="shared" ref="E4:E19" si="1">(C4-D4)*0.07</f>
        <v>340.07228477772662</v>
      </c>
      <c r="F4" s="14"/>
      <c r="G4" s="14">
        <v>60</v>
      </c>
      <c r="H4" s="21">
        <v>69</v>
      </c>
      <c r="I4" s="21">
        <v>396.21039999999999</v>
      </c>
      <c r="J4" s="30">
        <v>107.283</v>
      </c>
      <c r="K4" s="21">
        <v>340.88928000000004</v>
      </c>
      <c r="L4" s="22">
        <v>2700</v>
      </c>
      <c r="M4" s="7">
        <f t="shared" si="0"/>
        <v>8871.6304616023917</v>
      </c>
      <c r="O4" s="34">
        <f t="shared" ref="O4:O20" si="2">C4-D4</f>
        <v>4858.175496824666</v>
      </c>
      <c r="V4" s="47"/>
    </row>
    <row r="5" spans="1:26" ht="18.95" customHeight="1" x14ac:dyDescent="0.25">
      <c r="A5" s="64"/>
      <c r="B5" s="27">
        <v>3</v>
      </c>
      <c r="C5" s="13">
        <v>4273.9275331272456</v>
      </c>
      <c r="D5" s="40">
        <v>4528</v>
      </c>
      <c r="E5" s="14"/>
      <c r="F5" s="14"/>
      <c r="G5" s="14">
        <v>60</v>
      </c>
      <c r="H5" s="21">
        <v>69</v>
      </c>
      <c r="I5" s="21">
        <v>396.21039999999999</v>
      </c>
      <c r="J5" s="30">
        <v>59.601700000000001</v>
      </c>
      <c r="K5" s="21">
        <v>104.1606</v>
      </c>
      <c r="L5" s="22">
        <v>2700</v>
      </c>
      <c r="M5" s="7">
        <f t="shared" si="0"/>
        <v>3134.9002331272459</v>
      </c>
      <c r="O5" s="34">
        <f t="shared" si="2"/>
        <v>-254.07246687275438</v>
      </c>
    </row>
    <row r="6" spans="1:26" ht="18.95" customHeight="1" x14ac:dyDescent="0.25">
      <c r="A6" s="64"/>
      <c r="B6" s="27">
        <v>4</v>
      </c>
      <c r="C6" s="13">
        <v>4791.5851353607732</v>
      </c>
      <c r="D6" s="33">
        <v>5050</v>
      </c>
      <c r="E6" s="14"/>
      <c r="F6" s="14"/>
      <c r="G6" s="14">
        <v>60</v>
      </c>
      <c r="H6" s="21">
        <v>69</v>
      </c>
      <c r="I6" s="21">
        <v>396.21039999999999</v>
      </c>
      <c r="J6" s="30">
        <v>143.04409999999999</v>
      </c>
      <c r="K6" s="21">
        <v>473.45735999999999</v>
      </c>
      <c r="L6" s="22">
        <v>2700</v>
      </c>
      <c r="M6" s="7">
        <f t="shared" si="0"/>
        <v>3583.2969953607731</v>
      </c>
      <c r="O6" s="34">
        <f t="shared" si="2"/>
        <v>-258.41486463922683</v>
      </c>
      <c r="S6" s="2"/>
      <c r="V6" s="2"/>
      <c r="Z6" s="2"/>
    </row>
    <row r="7" spans="1:26" ht="18.95" customHeight="1" x14ac:dyDescent="0.25">
      <c r="A7" s="64"/>
      <c r="B7" s="27">
        <v>5</v>
      </c>
      <c r="C7" s="13">
        <v>4698.3575472760085</v>
      </c>
      <c r="D7" s="40">
        <v>4953.3599999999997</v>
      </c>
      <c r="E7" s="14"/>
      <c r="F7" s="14"/>
      <c r="G7" s="14">
        <v>60</v>
      </c>
      <c r="H7" s="21">
        <v>69</v>
      </c>
      <c r="I7" s="21">
        <v>396.21039999999999</v>
      </c>
      <c r="J7" s="30">
        <v>172.8449</v>
      </c>
      <c r="K7" s="21">
        <v>321.95100000000002</v>
      </c>
      <c r="L7" s="22">
        <v>2700</v>
      </c>
      <c r="M7" s="7">
        <f t="shared" si="0"/>
        <v>3465.0038472760089</v>
      </c>
      <c r="O7" s="34">
        <f t="shared" si="2"/>
        <v>-255.00245272399115</v>
      </c>
    </row>
    <row r="8" spans="1:26" ht="18.95" customHeight="1" x14ac:dyDescent="0.25">
      <c r="A8" s="64"/>
      <c r="B8" s="27">
        <v>6</v>
      </c>
      <c r="C8" s="13">
        <v>4080.2720975700004</v>
      </c>
      <c r="D8" s="33">
        <v>4336</v>
      </c>
      <c r="E8" s="14"/>
      <c r="F8" s="14"/>
      <c r="G8" s="14">
        <v>60</v>
      </c>
      <c r="H8" s="21">
        <v>69</v>
      </c>
      <c r="I8" s="21">
        <v>396.21039999999999</v>
      </c>
      <c r="J8" s="30">
        <v>53.641500000000001</v>
      </c>
      <c r="K8" s="21">
        <v>85.222320000000011</v>
      </c>
      <c r="L8" s="22">
        <v>2700</v>
      </c>
      <c r="M8" s="7">
        <f t="shared" si="0"/>
        <v>3108.3463175700003</v>
      </c>
      <c r="O8" s="34">
        <f t="shared" si="2"/>
        <v>-255.72790242999963</v>
      </c>
      <c r="P8" s="2"/>
      <c r="Q8" s="2"/>
    </row>
    <row r="9" spans="1:26" ht="18.95" customHeight="1" x14ac:dyDescent="0.25">
      <c r="A9" s="64"/>
      <c r="B9" s="27">
        <v>7</v>
      </c>
      <c r="C9" s="13">
        <v>11097.19361017785</v>
      </c>
      <c r="D9" s="38">
        <v>5000</v>
      </c>
      <c r="E9" s="14">
        <f t="shared" ref="E9" si="3">(C9-D9)*0.07</f>
        <v>426.80355271244957</v>
      </c>
      <c r="F9" s="14"/>
      <c r="G9" s="14">
        <v>60</v>
      </c>
      <c r="H9" s="21">
        <v>69</v>
      </c>
      <c r="I9" s="21">
        <v>396.21039999999999</v>
      </c>
      <c r="J9" s="30">
        <v>89.402500000000003</v>
      </c>
      <c r="K9" s="21">
        <v>274.60523999999998</v>
      </c>
      <c r="L9" s="22">
        <v>2700</v>
      </c>
      <c r="M9" s="7">
        <f t="shared" si="0"/>
        <v>10113.215302890299</v>
      </c>
      <c r="O9" s="34">
        <f t="shared" si="2"/>
        <v>6097.1936101778501</v>
      </c>
    </row>
    <row r="10" spans="1:26" ht="18.95" customHeight="1" x14ac:dyDescent="0.25">
      <c r="A10" s="64"/>
      <c r="B10" s="27">
        <v>8</v>
      </c>
      <c r="C10" s="13">
        <v>3876.3230314624079</v>
      </c>
      <c r="D10" s="39">
        <v>4132</v>
      </c>
      <c r="E10" s="14"/>
      <c r="F10" s="14"/>
      <c r="G10" s="14">
        <v>60</v>
      </c>
      <c r="H10" s="21">
        <v>69</v>
      </c>
      <c r="I10" s="21">
        <v>396.21039999999999</v>
      </c>
      <c r="J10" s="30">
        <v>17.880500000000001</v>
      </c>
      <c r="K10" s="21">
        <v>0</v>
      </c>
      <c r="L10" s="22">
        <v>2700</v>
      </c>
      <c r="M10" s="7">
        <f t="shared" si="0"/>
        <v>2987.4139314624081</v>
      </c>
      <c r="O10" s="34">
        <f t="shared" si="2"/>
        <v>-255.67696853759207</v>
      </c>
    </row>
    <row r="11" spans="1:26" ht="18.95" customHeight="1" x14ac:dyDescent="0.25">
      <c r="A11" s="64"/>
      <c r="B11" s="27">
        <v>9</v>
      </c>
      <c r="C11" s="13">
        <v>17424.508521234602</v>
      </c>
      <c r="D11" s="39">
        <v>17680</v>
      </c>
      <c r="E11" s="14"/>
      <c r="F11" s="14"/>
      <c r="G11" s="14">
        <v>60</v>
      </c>
      <c r="H11" s="21">
        <v>69</v>
      </c>
      <c r="I11" s="21">
        <v>396.21039999999999</v>
      </c>
      <c r="J11" s="30">
        <v>196.68559999999999</v>
      </c>
      <c r="K11" s="21">
        <v>123.09888000000001</v>
      </c>
      <c r="L11" s="22">
        <v>2700</v>
      </c>
      <c r="M11" s="7">
        <f t="shared" si="0"/>
        <v>3289.5034012346018</v>
      </c>
      <c r="O11" s="34">
        <f t="shared" si="2"/>
        <v>-255.49147876539791</v>
      </c>
    </row>
    <row r="12" spans="1:26" ht="18.95" customHeight="1" x14ac:dyDescent="0.25">
      <c r="A12" s="64"/>
      <c r="B12" s="27">
        <v>10</v>
      </c>
      <c r="C12" s="13">
        <v>4973.8108896589692</v>
      </c>
      <c r="D12" s="39">
        <v>5230</v>
      </c>
      <c r="E12" s="14"/>
      <c r="F12" s="14"/>
      <c r="G12" s="14">
        <v>60</v>
      </c>
      <c r="H12" s="21">
        <v>69</v>
      </c>
      <c r="I12" s="21">
        <v>396.21039999999999</v>
      </c>
      <c r="J12" s="30">
        <v>190.72540000000001</v>
      </c>
      <c r="K12" s="21">
        <v>473.45735999999999</v>
      </c>
      <c r="L12" s="22">
        <v>2700</v>
      </c>
      <c r="M12" s="7">
        <f t="shared" si="0"/>
        <v>3633.2040496589689</v>
      </c>
      <c r="O12" s="34">
        <f t="shared" si="2"/>
        <v>-256.18911034103076</v>
      </c>
    </row>
    <row r="13" spans="1:26" ht="18.95" customHeight="1" x14ac:dyDescent="0.25">
      <c r="A13" s="64"/>
      <c r="B13" s="27">
        <v>11</v>
      </c>
      <c r="C13" s="13">
        <v>4636.8584539141975</v>
      </c>
      <c r="D13" s="40">
        <v>4891.8599999999997</v>
      </c>
      <c r="E13" s="14"/>
      <c r="F13" s="14"/>
      <c r="G13" s="14">
        <v>60</v>
      </c>
      <c r="H13" s="21">
        <v>69</v>
      </c>
      <c r="I13" s="21">
        <v>396.21039999999999</v>
      </c>
      <c r="J13" s="30">
        <v>131.12370000000001</v>
      </c>
      <c r="K13" s="21">
        <v>321.95100000000002</v>
      </c>
      <c r="L13" s="22">
        <v>2700</v>
      </c>
      <c r="M13" s="7">
        <f t="shared" si="0"/>
        <v>3423.2835539141979</v>
      </c>
      <c r="N13" t="s">
        <v>11</v>
      </c>
      <c r="O13" s="34">
        <f t="shared" si="2"/>
        <v>-255.00154608580215</v>
      </c>
    </row>
    <row r="14" spans="1:26" ht="18.95" customHeight="1" x14ac:dyDescent="0.25">
      <c r="A14" s="64"/>
      <c r="B14" s="27">
        <v>12</v>
      </c>
      <c r="C14" s="13">
        <v>4541.6156100000007</v>
      </c>
      <c r="D14" s="39">
        <v>4500</v>
      </c>
      <c r="E14" s="14"/>
      <c r="F14" s="14"/>
      <c r="G14" s="14">
        <v>60</v>
      </c>
      <c r="H14" s="21">
        <v>69</v>
      </c>
      <c r="I14" s="21">
        <v>396.21039999999999</v>
      </c>
      <c r="J14" s="30">
        <v>137.0839</v>
      </c>
      <c r="K14" s="21">
        <v>340.88928000000004</v>
      </c>
      <c r="L14" s="22">
        <v>2700</v>
      </c>
      <c r="M14" s="7">
        <f t="shared" si="0"/>
        <v>3744.7991900000006</v>
      </c>
      <c r="O14" s="34">
        <f t="shared" si="2"/>
        <v>41.615610000000743</v>
      </c>
    </row>
    <row r="15" spans="1:26" ht="18.95" customHeight="1" x14ac:dyDescent="0.25">
      <c r="A15" s="64"/>
      <c r="B15" s="27">
        <v>13</v>
      </c>
      <c r="C15" s="13">
        <v>4373.1589899999999</v>
      </c>
      <c r="D15" s="33"/>
      <c r="E15" s="14">
        <f t="shared" si="1"/>
        <v>306.12112930000001</v>
      </c>
      <c r="F15" s="14"/>
      <c r="G15" s="14">
        <v>60</v>
      </c>
      <c r="H15" s="21">
        <v>69</v>
      </c>
      <c r="I15" s="21">
        <v>396.21039999999999</v>
      </c>
      <c r="J15" s="30">
        <v>41.721200000000003</v>
      </c>
      <c r="K15" s="21">
        <v>312.48179999999996</v>
      </c>
      <c r="L15" s="22">
        <v>2700</v>
      </c>
      <c r="M15" s="7">
        <f t="shared" si="0"/>
        <v>8258.693519299999</v>
      </c>
      <c r="O15" s="34">
        <f t="shared" si="2"/>
        <v>4373.1589899999999</v>
      </c>
      <c r="R15" s="52"/>
    </row>
    <row r="16" spans="1:26" ht="18.95" customHeight="1" x14ac:dyDescent="0.25">
      <c r="A16" s="64"/>
      <c r="B16" s="27">
        <v>14</v>
      </c>
      <c r="C16" s="13">
        <v>4909.521627018682</v>
      </c>
      <c r="D16" s="33">
        <v>5000</v>
      </c>
      <c r="E16" s="14"/>
      <c r="F16" s="14"/>
      <c r="G16" s="14">
        <v>60</v>
      </c>
      <c r="H16" s="21">
        <v>69</v>
      </c>
      <c r="I16" s="21">
        <v>396.21039999999999</v>
      </c>
      <c r="J16" s="30">
        <v>226.48650000000001</v>
      </c>
      <c r="K16" s="21">
        <v>265.13615999999996</v>
      </c>
      <c r="L16" s="22">
        <v>2700</v>
      </c>
      <c r="M16" s="7">
        <f t="shared" si="0"/>
        <v>3626.3546870186819</v>
      </c>
      <c r="O16" s="34">
        <f t="shared" si="2"/>
        <v>-90.478372981317989</v>
      </c>
    </row>
    <row r="17" spans="1:21" ht="18.95" customHeight="1" x14ac:dyDescent="0.25">
      <c r="A17" s="64"/>
      <c r="B17" s="27">
        <v>15</v>
      </c>
      <c r="C17" s="13">
        <v>4198.3014998044955</v>
      </c>
      <c r="D17" s="38">
        <v>4454</v>
      </c>
      <c r="E17" s="14"/>
      <c r="F17" s="14"/>
      <c r="G17" s="14">
        <v>60</v>
      </c>
      <c r="H17" s="21">
        <v>69</v>
      </c>
      <c r="I17" s="21">
        <v>396.21039999999999</v>
      </c>
      <c r="J17" s="30">
        <v>41.721200000000003</v>
      </c>
      <c r="K17" s="21">
        <v>0</v>
      </c>
      <c r="L17" s="22">
        <v>2700</v>
      </c>
      <c r="M17" s="7">
        <f t="shared" si="0"/>
        <v>3011.2330998044954</v>
      </c>
      <c r="O17" s="34">
        <f t="shared" si="2"/>
        <v>-255.69850019550449</v>
      </c>
    </row>
    <row r="18" spans="1:21" ht="18.95" customHeight="1" x14ac:dyDescent="0.25">
      <c r="A18" s="64"/>
      <c r="B18" s="27">
        <v>16</v>
      </c>
      <c r="C18" s="13">
        <v>10544.372496998125</v>
      </c>
      <c r="D18" s="41">
        <v>11000</v>
      </c>
      <c r="E18" s="14"/>
      <c r="F18" s="14"/>
      <c r="G18" s="14">
        <v>60</v>
      </c>
      <c r="H18" s="21">
        <v>69</v>
      </c>
      <c r="I18" s="21">
        <v>396.21039999999999</v>
      </c>
      <c r="J18" s="30">
        <v>125.1636</v>
      </c>
      <c r="K18" s="21">
        <v>454.51907999999997</v>
      </c>
      <c r="L18" s="22">
        <v>2700</v>
      </c>
      <c r="M18" s="7">
        <f t="shared" si="0"/>
        <v>3349.2655769981247</v>
      </c>
      <c r="O18" s="34">
        <f>C18-D18-2400</f>
        <v>-2855.6275030018751</v>
      </c>
    </row>
    <row r="19" spans="1:21" ht="18.95" customHeight="1" x14ac:dyDescent="0.25">
      <c r="A19" s="64"/>
      <c r="B19" s="27">
        <v>17</v>
      </c>
      <c r="C19" s="13">
        <v>5124.1403575978693</v>
      </c>
      <c r="D19" s="40"/>
      <c r="E19" s="14">
        <f t="shared" si="1"/>
        <v>358.68982503185089</v>
      </c>
      <c r="F19" s="14"/>
      <c r="G19" s="14">
        <v>60</v>
      </c>
      <c r="H19" s="21">
        <v>69</v>
      </c>
      <c r="I19" s="21">
        <v>396.21039999999999</v>
      </c>
      <c r="J19" s="30">
        <v>11.920299999999999</v>
      </c>
      <c r="K19" s="21">
        <v>284.07443999999998</v>
      </c>
      <c r="L19" s="22">
        <v>2700</v>
      </c>
      <c r="M19" s="7">
        <f t="shared" si="0"/>
        <v>9004.0353226297211</v>
      </c>
      <c r="O19" s="34">
        <f t="shared" si="2"/>
        <v>5124.1403575978693</v>
      </c>
    </row>
    <row r="20" spans="1:21" ht="18.95" customHeight="1" x14ac:dyDescent="0.25">
      <c r="A20" s="64"/>
      <c r="B20" s="27">
        <v>18</v>
      </c>
      <c r="C20" s="13">
        <v>10418.765764711909</v>
      </c>
      <c r="D20" s="39">
        <v>10500</v>
      </c>
      <c r="E20" s="14"/>
      <c r="F20" s="14"/>
      <c r="G20" s="14">
        <v>60</v>
      </c>
      <c r="H20" s="21">
        <v>69</v>
      </c>
      <c r="I20" s="21">
        <v>396.21039999999999</v>
      </c>
      <c r="J20" s="30">
        <v>5.9600999999999997</v>
      </c>
      <c r="K20" s="21">
        <v>284.07443999999998</v>
      </c>
      <c r="L20" s="22">
        <v>2700</v>
      </c>
      <c r="M20" s="7">
        <f t="shared" si="0"/>
        <v>3434.0107047119081</v>
      </c>
      <c r="O20" s="34">
        <f t="shared" si="2"/>
        <v>-81.23423528809144</v>
      </c>
    </row>
    <row r="21" spans="1:21" ht="18.95" customHeight="1" x14ac:dyDescent="0.25">
      <c r="A21" s="64"/>
      <c r="B21" s="1"/>
      <c r="C21" s="6"/>
      <c r="D21" s="11"/>
      <c r="E21" s="14"/>
      <c r="F21" s="14"/>
      <c r="G21" s="14"/>
      <c r="H21" s="20"/>
      <c r="I21" s="21"/>
      <c r="J21" s="30">
        <v>643.15260000000001</v>
      </c>
      <c r="K21" s="10"/>
      <c r="L21" s="8"/>
      <c r="M21" s="7"/>
    </row>
    <row r="22" spans="1:21" x14ac:dyDescent="0.25">
      <c r="A22" s="64"/>
      <c r="B22" s="27" t="s">
        <v>10</v>
      </c>
      <c r="C22" s="9">
        <f t="shared" ref="C22:M22" si="4">SUM(C3:C20)</f>
        <v>112630.37843913778</v>
      </c>
      <c r="D22" s="9">
        <f t="shared" si="4"/>
        <v>95319.709999999992</v>
      </c>
      <c r="E22" s="9">
        <f t="shared" si="4"/>
        <v>1431.6867918220271</v>
      </c>
      <c r="F22" s="9">
        <f t="shared" si="4"/>
        <v>0</v>
      </c>
      <c r="G22" s="9">
        <f t="shared" si="4"/>
        <v>1080</v>
      </c>
      <c r="H22" s="9">
        <f t="shared" si="4"/>
        <v>1242</v>
      </c>
      <c r="I22" s="9">
        <f t="shared" si="4"/>
        <v>7131.7871999999998</v>
      </c>
      <c r="J22" s="9">
        <f t="shared" si="4"/>
        <v>1758.2498000000001</v>
      </c>
      <c r="K22" s="9">
        <f t="shared" si="4"/>
        <v>4488.3756000000003</v>
      </c>
      <c r="L22" s="9">
        <f t="shared" si="4"/>
        <v>48600</v>
      </c>
      <c r="M22" s="9">
        <f t="shared" si="4"/>
        <v>83042.767830959812</v>
      </c>
    </row>
    <row r="23" spans="1:21" ht="8.25" customHeight="1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21" x14ac:dyDescent="0.25">
      <c r="A24" s="66" t="s">
        <v>19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  <c r="N24" s="57"/>
      <c r="O24" s="57"/>
      <c r="P24" s="57"/>
      <c r="Q24" s="55"/>
      <c r="R24" s="55"/>
      <c r="S24" s="55"/>
      <c r="T24" s="55"/>
      <c r="U24" s="55"/>
    </row>
    <row r="25" spans="1:21" ht="15" customHeight="1" x14ac:dyDescent="0.25">
      <c r="A25" s="69" t="s">
        <v>23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57"/>
      <c r="O25" s="57"/>
      <c r="P25" s="57"/>
      <c r="Q25" s="55"/>
      <c r="R25" s="55"/>
      <c r="S25" s="55"/>
      <c r="T25" s="55"/>
      <c r="U25" s="55"/>
    </row>
    <row r="26" spans="1:2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57"/>
      <c r="O26" s="57"/>
      <c r="P26" s="57"/>
      <c r="Q26" s="55"/>
      <c r="R26" s="55"/>
      <c r="S26" s="55"/>
      <c r="T26" s="55"/>
      <c r="U26" s="55"/>
    </row>
    <row r="27" spans="1:21" x14ac:dyDescent="0.2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57"/>
      <c r="O27" s="57"/>
      <c r="P27" s="57"/>
      <c r="Q27" s="55"/>
      <c r="R27" s="55"/>
      <c r="S27" s="55"/>
      <c r="T27" s="55"/>
      <c r="U27" s="55"/>
    </row>
    <row r="28" spans="1:21" ht="15" customHeight="1" x14ac:dyDescent="0.25">
      <c r="A28" s="69" t="s">
        <v>21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57"/>
      <c r="O28" s="57"/>
      <c r="P28" s="57"/>
      <c r="Q28" s="55"/>
      <c r="R28" s="55"/>
      <c r="S28" s="55"/>
      <c r="T28" s="55"/>
      <c r="U28" s="55"/>
    </row>
    <row r="29" spans="1:21" ht="15" customHeight="1" x14ac:dyDescent="0.25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1"/>
      <c r="N29" s="57"/>
      <c r="O29" s="57"/>
      <c r="P29" s="57"/>
      <c r="Q29" s="55"/>
      <c r="R29" s="55"/>
      <c r="S29" s="55"/>
      <c r="T29" s="55"/>
      <c r="U29" s="55"/>
    </row>
    <row r="30" spans="1:21" x14ac:dyDescent="0.2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57"/>
      <c r="O30" s="57"/>
      <c r="P30" s="57"/>
      <c r="Q30" s="55"/>
      <c r="R30" s="55"/>
      <c r="S30" s="55"/>
      <c r="T30" s="55"/>
      <c r="U30" s="55"/>
    </row>
    <row r="31" spans="1:21" ht="15" customHeight="1" x14ac:dyDescent="0.25">
      <c r="A31" s="57"/>
      <c r="B31" s="57"/>
      <c r="C31" s="57"/>
      <c r="D31" s="58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5"/>
      <c r="R31" s="55"/>
      <c r="S31" s="55"/>
      <c r="T31" s="55"/>
      <c r="U31" s="55"/>
    </row>
    <row r="32" spans="1:21" ht="15" customHeight="1" x14ac:dyDescent="0.25">
      <c r="D32" s="19"/>
    </row>
    <row r="33" spans="4:4" x14ac:dyDescent="0.25">
      <c r="D33" s="19"/>
    </row>
    <row r="34" spans="4:4" x14ac:dyDescent="0.25">
      <c r="D34" s="19"/>
    </row>
  </sheetData>
  <mergeCells count="7">
    <mergeCell ref="A1:M1"/>
    <mergeCell ref="A23:M23"/>
    <mergeCell ref="A3:A22"/>
    <mergeCell ref="A30:M30"/>
    <mergeCell ref="A25:M27"/>
    <mergeCell ref="A24:M24"/>
    <mergeCell ref="A28:M29"/>
  </mergeCells>
  <pageMargins left="0.47244094488188981" right="0" top="0.39370078740157483" bottom="0.19685039370078741" header="0" footer="0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Normal="100" workbookViewId="0">
      <selection activeCell="G36" sqref="G36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3.140625" customWidth="1"/>
    <col min="5" max="5" width="10.42578125" bestFit="1" customWidth="1"/>
    <col min="6" max="6" width="11.7109375" hidden="1" customWidth="1"/>
    <col min="7" max="7" width="11.140625" bestFit="1" customWidth="1"/>
    <col min="8" max="8" width="10.42578125" bestFit="1" customWidth="1"/>
    <col min="9" max="9" width="11.42578125" bestFit="1" customWidth="1"/>
    <col min="10" max="10" width="11.140625" customWidth="1"/>
    <col min="11" max="11" width="10.42578125" bestFit="1" customWidth="1"/>
    <col min="12" max="12" width="11.42578125" bestFit="1" customWidth="1"/>
    <col min="13" max="13" width="15.5703125" customWidth="1"/>
    <col min="14" max="14" width="1" customWidth="1"/>
    <col min="15" max="15" width="17.42578125" style="34" bestFit="1" customWidth="1"/>
    <col min="16" max="16" width="18.42578125" bestFit="1" customWidth="1"/>
  </cols>
  <sheetData>
    <row r="1" spans="1:21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21" ht="47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6" t="s">
        <v>14</v>
      </c>
    </row>
    <row r="3" spans="1:21" ht="18.95" customHeight="1" x14ac:dyDescent="0.25">
      <c r="A3" s="64" t="s">
        <v>4</v>
      </c>
      <c r="B3" s="27">
        <v>1</v>
      </c>
      <c r="C3" s="14">
        <v>9559.8552247477855</v>
      </c>
      <c r="D3" s="15"/>
      <c r="E3" s="14">
        <f t="shared" ref="E3:E20" si="0">(C3-D3)*0.07</f>
        <v>669.18986573234508</v>
      </c>
      <c r="F3" s="14"/>
      <c r="G3" s="14">
        <v>60</v>
      </c>
      <c r="H3" s="21">
        <v>69</v>
      </c>
      <c r="I3" s="21">
        <v>396.21039999999999</v>
      </c>
      <c r="J3" s="21">
        <v>137.0839</v>
      </c>
      <c r="K3" s="24">
        <v>163.27548000000002</v>
      </c>
      <c r="L3" s="22">
        <v>2700</v>
      </c>
      <c r="M3" s="7">
        <f>C3-D3+E3+H3+K3+L3+I3+J3+F3+G3</f>
        <v>13754.614870480131</v>
      </c>
      <c r="O3" s="34">
        <f>C3-D3</f>
        <v>9559.8552247477855</v>
      </c>
      <c r="R3" s="2"/>
    </row>
    <row r="4" spans="1:21" ht="18.95" customHeight="1" x14ac:dyDescent="0.25">
      <c r="A4" s="64"/>
      <c r="B4" s="27">
        <v>2</v>
      </c>
      <c r="C4" s="14">
        <v>9691.7429704539027</v>
      </c>
      <c r="D4" s="15"/>
      <c r="E4" s="14">
        <f t="shared" si="0"/>
        <v>678.42200793177324</v>
      </c>
      <c r="F4" s="14"/>
      <c r="G4" s="14">
        <v>60</v>
      </c>
      <c r="H4" s="21">
        <v>69</v>
      </c>
      <c r="I4" s="21">
        <v>396.21039999999999</v>
      </c>
      <c r="J4" s="21">
        <v>11.920299999999999</v>
      </c>
      <c r="K4" s="24">
        <v>223.42956000000001</v>
      </c>
      <c r="L4" s="22">
        <v>2700</v>
      </c>
      <c r="M4" s="7">
        <f t="shared" ref="M4:M20" si="1">C4-D4+E4+H4+K4+L4+I4+J4+F4+G4</f>
        <v>13830.725238385676</v>
      </c>
      <c r="O4" s="34">
        <f t="shared" ref="O4:O20" si="2">C4-D4</f>
        <v>9691.7429704539027</v>
      </c>
      <c r="P4" s="52"/>
      <c r="U4" s="2"/>
    </row>
    <row r="5" spans="1:21" ht="18.95" customHeight="1" x14ac:dyDescent="0.25">
      <c r="A5" s="64"/>
      <c r="B5" s="27">
        <v>3</v>
      </c>
      <c r="C5" s="14">
        <v>3961.0590216695737</v>
      </c>
      <c r="D5" s="42">
        <v>4217</v>
      </c>
      <c r="E5" s="14"/>
      <c r="F5" s="14"/>
      <c r="G5" s="14">
        <v>60</v>
      </c>
      <c r="H5" s="21">
        <v>69</v>
      </c>
      <c r="I5" s="21">
        <v>396.21039999999999</v>
      </c>
      <c r="J5" s="21">
        <v>71.522000000000006</v>
      </c>
      <c r="K5" s="24">
        <v>68.747519999999994</v>
      </c>
      <c r="L5" s="22">
        <v>2700</v>
      </c>
      <c r="M5" s="7">
        <f t="shared" si="1"/>
        <v>3109.5389416695734</v>
      </c>
      <c r="O5" s="34">
        <f t="shared" si="2"/>
        <v>-255.94097833042633</v>
      </c>
    </row>
    <row r="6" spans="1:21" ht="18.95" customHeight="1" x14ac:dyDescent="0.25">
      <c r="A6" s="64"/>
      <c r="B6" s="27">
        <v>4</v>
      </c>
      <c r="C6" s="14">
        <v>4336.2590766670846</v>
      </c>
      <c r="D6" s="38">
        <v>4591.26</v>
      </c>
      <c r="E6" s="14"/>
      <c r="F6" s="14"/>
      <c r="G6" s="14">
        <v>60</v>
      </c>
      <c r="H6" s="21">
        <v>69</v>
      </c>
      <c r="I6" s="21">
        <v>396.21039999999999</v>
      </c>
      <c r="J6" s="21">
        <v>47.6813</v>
      </c>
      <c r="K6" s="24">
        <v>240.61643999999998</v>
      </c>
      <c r="L6" s="22">
        <v>2700</v>
      </c>
      <c r="M6" s="7">
        <f t="shared" si="1"/>
        <v>3258.5072166670843</v>
      </c>
      <c r="O6" s="34">
        <f t="shared" si="2"/>
        <v>-255.00092333291559</v>
      </c>
    </row>
    <row r="7" spans="1:21" ht="18.95" customHeight="1" x14ac:dyDescent="0.25">
      <c r="A7" s="64"/>
      <c r="B7" s="27">
        <v>5</v>
      </c>
      <c r="C7" s="14">
        <v>25023.402004868243</v>
      </c>
      <c r="D7" s="43"/>
      <c r="E7" s="14">
        <f t="shared" si="0"/>
        <v>1751.6381403407772</v>
      </c>
      <c r="F7" s="14"/>
      <c r="G7" s="14">
        <v>60</v>
      </c>
      <c r="H7" s="21">
        <v>69</v>
      </c>
      <c r="I7" s="21">
        <v>396.21039999999999</v>
      </c>
      <c r="J7" s="21">
        <v>190.72540000000001</v>
      </c>
      <c r="K7" s="24">
        <v>429.67223999999999</v>
      </c>
      <c r="L7" s="22">
        <v>2700</v>
      </c>
      <c r="M7" s="7">
        <f t="shared" si="1"/>
        <v>30620.648185209018</v>
      </c>
      <c r="O7" s="34">
        <f t="shared" si="2"/>
        <v>25023.402004868243</v>
      </c>
      <c r="P7" s="31"/>
      <c r="R7" s="2"/>
    </row>
    <row r="8" spans="1:21" ht="18.95" customHeight="1" x14ac:dyDescent="0.25">
      <c r="A8" s="64"/>
      <c r="B8" s="27">
        <v>6</v>
      </c>
      <c r="C8" s="14">
        <v>4346.6580800000002</v>
      </c>
      <c r="D8" s="42"/>
      <c r="E8" s="14">
        <f t="shared" si="0"/>
        <v>304.26606560000005</v>
      </c>
      <c r="F8" s="14"/>
      <c r="G8" s="14">
        <v>60</v>
      </c>
      <c r="H8" s="21">
        <v>69</v>
      </c>
      <c r="I8" s="21">
        <v>396.21039999999999</v>
      </c>
      <c r="J8" s="21">
        <v>125.1636</v>
      </c>
      <c r="K8" s="24">
        <v>283.58364</v>
      </c>
      <c r="L8" s="22">
        <v>2700</v>
      </c>
      <c r="M8" s="7">
        <f t="shared" si="1"/>
        <v>8284.8817856000005</v>
      </c>
      <c r="O8" s="34">
        <f t="shared" si="2"/>
        <v>4346.6580800000002</v>
      </c>
    </row>
    <row r="9" spans="1:21" ht="18.95" customHeight="1" thickBot="1" x14ac:dyDescent="0.3">
      <c r="A9" s="64"/>
      <c r="B9" s="27">
        <v>7</v>
      </c>
      <c r="C9" s="14">
        <v>4293.5986096611141</v>
      </c>
      <c r="D9" s="44">
        <v>4548</v>
      </c>
      <c r="E9" s="14"/>
      <c r="F9" s="14"/>
      <c r="G9" s="14">
        <v>60</v>
      </c>
      <c r="H9" s="21">
        <v>69</v>
      </c>
      <c r="I9" s="21">
        <v>396.21039999999999</v>
      </c>
      <c r="J9" s="21">
        <v>101.3229</v>
      </c>
      <c r="K9" s="24">
        <v>249.20988</v>
      </c>
      <c r="L9" s="22">
        <v>2700</v>
      </c>
      <c r="M9" s="7">
        <f t="shared" si="1"/>
        <v>3321.341789661114</v>
      </c>
      <c r="O9" s="34">
        <f t="shared" si="2"/>
        <v>-254.4013903388859</v>
      </c>
    </row>
    <row r="10" spans="1:21" ht="18.95" customHeight="1" thickBot="1" x14ac:dyDescent="0.3">
      <c r="A10" s="64"/>
      <c r="B10" s="27">
        <v>8</v>
      </c>
      <c r="C10" s="14">
        <v>4341.5674399999998</v>
      </c>
      <c r="D10" s="51"/>
      <c r="E10" s="14">
        <f t="shared" si="0"/>
        <v>303.9097208</v>
      </c>
      <c r="F10" s="14"/>
      <c r="G10" s="14">
        <v>60</v>
      </c>
      <c r="H10" s="21">
        <v>69</v>
      </c>
      <c r="I10" s="21">
        <v>396.21039999999999</v>
      </c>
      <c r="J10" s="21">
        <v>101.3229</v>
      </c>
      <c r="K10" s="24">
        <v>240.61643999999998</v>
      </c>
      <c r="L10" s="22">
        <v>2700</v>
      </c>
      <c r="M10" s="7">
        <f t="shared" si="1"/>
        <v>8212.6269007999999</v>
      </c>
      <c r="O10" s="34">
        <f t="shared" si="2"/>
        <v>4341.5674399999998</v>
      </c>
      <c r="P10" s="31"/>
    </row>
    <row r="11" spans="1:21" ht="18.95" customHeight="1" x14ac:dyDescent="0.25">
      <c r="A11" s="64"/>
      <c r="B11" s="27">
        <v>9</v>
      </c>
      <c r="C11" s="14">
        <v>4309.5905919433699</v>
      </c>
      <c r="D11" s="44">
        <v>4565</v>
      </c>
      <c r="E11" s="14"/>
      <c r="F11" s="14"/>
      <c r="G11" s="14">
        <v>60</v>
      </c>
      <c r="H11" s="21">
        <v>69</v>
      </c>
      <c r="I11" s="21">
        <v>396.21039999999999</v>
      </c>
      <c r="J11" s="21">
        <v>107.283</v>
      </c>
      <c r="K11" s="24">
        <v>412.63956000000002</v>
      </c>
      <c r="L11" s="22">
        <v>2700</v>
      </c>
      <c r="M11" s="7">
        <f t="shared" si="1"/>
        <v>3489.7235519433698</v>
      </c>
      <c r="O11" s="34">
        <f t="shared" si="2"/>
        <v>-255.40940805663013</v>
      </c>
    </row>
    <row r="12" spans="1:21" ht="18.95" customHeight="1" x14ac:dyDescent="0.25">
      <c r="A12" s="64"/>
      <c r="B12" s="27">
        <v>10</v>
      </c>
      <c r="C12" s="14">
        <v>5244.4875587334554</v>
      </c>
      <c r="D12" s="44">
        <v>5500</v>
      </c>
      <c r="E12" s="14"/>
      <c r="F12" s="14"/>
      <c r="G12" s="14">
        <v>60</v>
      </c>
      <c r="H12" s="21">
        <v>69</v>
      </c>
      <c r="I12" s="21">
        <v>396.21039999999999</v>
      </c>
      <c r="J12" s="21">
        <v>29.800799999999999</v>
      </c>
      <c r="K12" s="24">
        <v>885.12504000000001</v>
      </c>
      <c r="L12" s="22">
        <v>2700</v>
      </c>
      <c r="M12" s="7">
        <f t="shared" si="1"/>
        <v>3884.6237987334553</v>
      </c>
      <c r="O12" s="34">
        <f t="shared" si="2"/>
        <v>-255.51244126654456</v>
      </c>
    </row>
    <row r="13" spans="1:21" ht="18.95" customHeight="1" x14ac:dyDescent="0.25">
      <c r="A13" s="64"/>
      <c r="B13" s="27">
        <v>11</v>
      </c>
      <c r="C13" s="14">
        <v>4483.1312096330421</v>
      </c>
      <c r="D13" s="38">
        <v>4739</v>
      </c>
      <c r="E13" s="14"/>
      <c r="F13" s="14"/>
      <c r="G13" s="14">
        <v>60</v>
      </c>
      <c r="H13" s="21">
        <v>69</v>
      </c>
      <c r="I13" s="21">
        <v>396.21039999999999</v>
      </c>
      <c r="J13" s="21">
        <v>965.54780000000005</v>
      </c>
      <c r="K13" s="24">
        <v>335.14439999999996</v>
      </c>
      <c r="L13" s="22">
        <v>2700</v>
      </c>
      <c r="M13" s="7">
        <f t="shared" si="1"/>
        <v>4270.0338096330424</v>
      </c>
      <c r="O13" s="34">
        <f t="shared" si="2"/>
        <v>-255.86879036695791</v>
      </c>
    </row>
    <row r="14" spans="1:21" ht="18.95" customHeight="1" x14ac:dyDescent="0.25">
      <c r="A14" s="64"/>
      <c r="B14" s="27">
        <v>12</v>
      </c>
      <c r="C14" s="14">
        <v>4276.719318653235</v>
      </c>
      <c r="D14" s="38"/>
      <c r="E14" s="14">
        <f t="shared" si="0"/>
        <v>299.3703523057265</v>
      </c>
      <c r="F14" s="14"/>
      <c r="G14" s="14">
        <v>60</v>
      </c>
      <c r="H14" s="21">
        <v>69</v>
      </c>
      <c r="I14" s="21">
        <v>396.21039999999999</v>
      </c>
      <c r="J14" s="21">
        <v>95.362700000000004</v>
      </c>
      <c r="K14" s="24">
        <v>223.42956000000001</v>
      </c>
      <c r="L14" s="22">
        <v>2700</v>
      </c>
      <c r="M14" s="7">
        <f t="shared" si="1"/>
        <v>8120.0923309589607</v>
      </c>
      <c r="O14" s="34">
        <f t="shared" si="2"/>
        <v>4276.719318653235</v>
      </c>
    </row>
    <row r="15" spans="1:21" ht="18.95" customHeight="1" x14ac:dyDescent="0.25">
      <c r="A15" s="64"/>
      <c r="B15" s="27">
        <v>13</v>
      </c>
      <c r="C15" s="14">
        <v>4587.8699430225006</v>
      </c>
      <c r="D15" s="42">
        <v>4850</v>
      </c>
      <c r="E15" s="14"/>
      <c r="F15" s="14"/>
      <c r="G15" s="14">
        <v>60</v>
      </c>
      <c r="H15" s="21">
        <v>69</v>
      </c>
      <c r="I15" s="21">
        <v>396.21039999999999</v>
      </c>
      <c r="J15" s="21">
        <v>411.2518</v>
      </c>
      <c r="K15" s="24">
        <v>395.29847999999998</v>
      </c>
      <c r="L15" s="22">
        <v>2700</v>
      </c>
      <c r="M15" s="7">
        <f t="shared" si="1"/>
        <v>3769.6306230225005</v>
      </c>
      <c r="O15" s="34">
        <f t="shared" si="2"/>
        <v>-262.13005697749941</v>
      </c>
    </row>
    <row r="16" spans="1:21" ht="18.95" customHeight="1" thickBot="1" x14ac:dyDescent="0.3">
      <c r="A16" s="64"/>
      <c r="B16" s="27">
        <v>14</v>
      </c>
      <c r="C16" s="14">
        <v>3913.7981703641203</v>
      </c>
      <c r="D16" s="38">
        <v>4200</v>
      </c>
      <c r="E16" s="14"/>
      <c r="F16" s="14"/>
      <c r="G16" s="14">
        <v>60</v>
      </c>
      <c r="H16" s="21">
        <v>69</v>
      </c>
      <c r="I16" s="21">
        <v>396.21039999999999</v>
      </c>
      <c r="J16" s="21">
        <v>160.9246</v>
      </c>
      <c r="K16" s="24">
        <v>68.747519999999994</v>
      </c>
      <c r="L16" s="22">
        <v>2700</v>
      </c>
      <c r="M16" s="7">
        <f t="shared" si="1"/>
        <v>3168.68069036412</v>
      </c>
      <c r="O16" s="34">
        <f t="shared" si="2"/>
        <v>-286.20182963587968</v>
      </c>
    </row>
    <row r="17" spans="1:21" ht="18.95" customHeight="1" thickBot="1" x14ac:dyDescent="0.3">
      <c r="A17" s="64"/>
      <c r="B17" s="27">
        <v>15</v>
      </c>
      <c r="C17" s="16">
        <v>59886.613079083079</v>
      </c>
      <c r="D17" s="54"/>
      <c r="E17" s="14">
        <f t="shared" si="0"/>
        <v>4192.0629155358156</v>
      </c>
      <c r="F17" s="14"/>
      <c r="G17" s="14">
        <v>60</v>
      </c>
      <c r="H17" s="21">
        <v>69</v>
      </c>
      <c r="I17" s="21">
        <v>396.21039999999999</v>
      </c>
      <c r="J17" s="21">
        <v>0</v>
      </c>
      <c r="K17" s="24">
        <v>335.14439999999996</v>
      </c>
      <c r="L17" s="22">
        <v>2700</v>
      </c>
      <c r="M17" s="7">
        <f t="shared" si="1"/>
        <v>67639.030794618899</v>
      </c>
      <c r="N17" s="2"/>
      <c r="O17" s="34">
        <f t="shared" si="2"/>
        <v>59886.613079083079</v>
      </c>
    </row>
    <row r="18" spans="1:21" ht="18.95" customHeight="1" x14ac:dyDescent="0.25">
      <c r="A18" s="64"/>
      <c r="B18" s="27">
        <v>16</v>
      </c>
      <c r="C18" s="14">
        <v>4497.5269422967003</v>
      </c>
      <c r="D18" s="43">
        <v>4800</v>
      </c>
      <c r="E18" s="14"/>
      <c r="F18" s="14"/>
      <c r="G18" s="14">
        <v>60</v>
      </c>
      <c r="H18" s="21">
        <v>69</v>
      </c>
      <c r="I18" s="21">
        <v>396.21039999999999</v>
      </c>
      <c r="J18" s="21">
        <v>876.14520000000005</v>
      </c>
      <c r="K18" s="24">
        <v>335.14439999999996</v>
      </c>
      <c r="L18" s="22">
        <v>2700</v>
      </c>
      <c r="M18" s="7">
        <f t="shared" si="1"/>
        <v>4134.0269422967003</v>
      </c>
      <c r="O18" s="34">
        <f t="shared" si="2"/>
        <v>-302.47305770329967</v>
      </c>
    </row>
    <row r="19" spans="1:21" ht="18.95" customHeight="1" x14ac:dyDescent="0.25">
      <c r="A19" s="64"/>
      <c r="B19" s="27">
        <v>17</v>
      </c>
      <c r="C19" s="17">
        <v>9788.7630151265475</v>
      </c>
      <c r="D19" s="43">
        <f>5255.84+4450</f>
        <v>9705.84</v>
      </c>
      <c r="E19" s="14"/>
      <c r="F19" s="14"/>
      <c r="G19" s="14">
        <v>60</v>
      </c>
      <c r="H19" s="21">
        <v>69</v>
      </c>
      <c r="I19" s="21">
        <v>396.21039999999999</v>
      </c>
      <c r="J19" s="21">
        <v>137.0839</v>
      </c>
      <c r="K19" s="24">
        <v>206.24267999999998</v>
      </c>
      <c r="L19" s="22">
        <v>2700</v>
      </c>
      <c r="M19" s="7">
        <f t="shared" si="1"/>
        <v>3651.4599951265473</v>
      </c>
      <c r="O19" s="34">
        <f t="shared" si="2"/>
        <v>82.923015126547398</v>
      </c>
      <c r="P19" s="2"/>
    </row>
    <row r="20" spans="1:21" ht="18.600000000000001" customHeight="1" x14ac:dyDescent="0.25">
      <c r="A20" s="64"/>
      <c r="B20" s="27">
        <v>18</v>
      </c>
      <c r="C20" s="14">
        <v>3896.8416691461807</v>
      </c>
      <c r="D20" s="17"/>
      <c r="E20" s="14">
        <f t="shared" si="0"/>
        <v>272.77891684023268</v>
      </c>
      <c r="F20" s="14"/>
      <c r="G20" s="14">
        <v>60</v>
      </c>
      <c r="H20" s="21">
        <v>69</v>
      </c>
      <c r="I20" s="21">
        <v>396.21039999999999</v>
      </c>
      <c r="J20" s="21">
        <v>41.721200000000003</v>
      </c>
      <c r="K20" s="24">
        <v>51.560639999999999</v>
      </c>
      <c r="L20" s="22">
        <v>2700</v>
      </c>
      <c r="M20" s="7">
        <f t="shared" si="1"/>
        <v>7488.1128259864126</v>
      </c>
      <c r="O20" s="34">
        <f t="shared" si="2"/>
        <v>3896.8416691461807</v>
      </c>
    </row>
    <row r="21" spans="1:21" x14ac:dyDescent="0.25">
      <c r="A21" s="64"/>
      <c r="B21" s="27" t="s">
        <v>10</v>
      </c>
      <c r="C21" s="9">
        <f>SUM(C3:C20)</f>
        <v>170439.48392606995</v>
      </c>
      <c r="D21" s="9">
        <f t="shared" ref="D21:M21" si="3">SUM(D3:D20)</f>
        <v>51716.100000000006</v>
      </c>
      <c r="E21" s="9">
        <f t="shared" si="3"/>
        <v>8471.6379850866706</v>
      </c>
      <c r="F21" s="9">
        <f t="shared" si="3"/>
        <v>0</v>
      </c>
      <c r="G21" s="9">
        <f t="shared" si="3"/>
        <v>1080</v>
      </c>
      <c r="H21" s="9">
        <f t="shared" si="3"/>
        <v>1242</v>
      </c>
      <c r="I21" s="9">
        <f t="shared" si="3"/>
        <v>7131.7871999999998</v>
      </c>
      <c r="J21" s="9">
        <f t="shared" si="3"/>
        <v>3611.8633</v>
      </c>
      <c r="K21" s="9">
        <f>SUM(K3:K20)</f>
        <v>5147.62788</v>
      </c>
      <c r="L21" s="9">
        <f t="shared" si="3"/>
        <v>48600</v>
      </c>
      <c r="M21" s="9">
        <f t="shared" si="3"/>
        <v>194008.3002911566</v>
      </c>
    </row>
    <row r="22" spans="1:21" ht="8.25" customHeigh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21" x14ac:dyDescent="0.25">
      <c r="A23" s="66" t="s">
        <v>19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  <c r="N23" s="59"/>
      <c r="O23" s="59"/>
      <c r="P23" s="59"/>
      <c r="Q23" s="57"/>
      <c r="R23" s="57"/>
      <c r="S23" s="57"/>
      <c r="T23" s="57"/>
      <c r="U23" s="57"/>
    </row>
    <row r="24" spans="1:21" ht="15" customHeight="1" x14ac:dyDescent="0.25">
      <c r="A24" s="69" t="s">
        <v>23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59"/>
      <c r="O24" s="59"/>
      <c r="P24" s="59"/>
      <c r="Q24" s="57"/>
      <c r="R24" s="57"/>
      <c r="S24" s="57"/>
      <c r="T24" s="57"/>
      <c r="U24" s="57"/>
    </row>
    <row r="25" spans="1:21" x14ac:dyDescent="0.2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59"/>
      <c r="O25" s="59"/>
      <c r="P25" s="59"/>
      <c r="Q25" s="57"/>
      <c r="R25" s="57"/>
      <c r="S25" s="57"/>
      <c r="T25" s="57"/>
      <c r="U25" s="57"/>
    </row>
    <row r="26" spans="1:2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59"/>
      <c r="O26" s="59"/>
      <c r="P26" s="59"/>
      <c r="Q26" s="57"/>
      <c r="R26" s="57"/>
      <c r="S26" s="57"/>
      <c r="T26" s="57"/>
      <c r="U26" s="57"/>
    </row>
    <row r="27" spans="1:21" ht="15" customHeight="1" x14ac:dyDescent="0.25">
      <c r="A27" s="69" t="s">
        <v>21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59"/>
      <c r="O27" s="59"/>
      <c r="P27" s="59"/>
      <c r="Q27" s="57"/>
      <c r="R27" s="57"/>
      <c r="S27" s="57"/>
      <c r="T27" s="57"/>
      <c r="U27" s="57"/>
    </row>
    <row r="28" spans="1:21" ht="15" customHeight="1" x14ac:dyDescent="0.25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59"/>
      <c r="O28" s="59"/>
      <c r="P28" s="59"/>
      <c r="Q28" s="57"/>
      <c r="R28" s="57"/>
      <c r="S28" s="57"/>
      <c r="T28" s="57"/>
      <c r="U28" s="57"/>
    </row>
    <row r="29" spans="1:2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59"/>
      <c r="O29" s="59"/>
      <c r="P29" s="59"/>
      <c r="Q29" s="57"/>
      <c r="R29" s="57"/>
      <c r="S29" s="57"/>
      <c r="T29" s="57"/>
      <c r="U29" s="57"/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5433070866141736" bottom="0" header="0" footer="0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selection activeCell="N24" sqref="N24"/>
    </sheetView>
  </sheetViews>
  <sheetFormatPr defaultRowHeight="15" x14ac:dyDescent="0.25"/>
  <cols>
    <col min="1" max="1" width="5" customWidth="1"/>
    <col min="2" max="2" width="8.5703125" bestFit="1" customWidth="1"/>
    <col min="3" max="3" width="14" bestFit="1" customWidth="1"/>
    <col min="4" max="4" width="12.42578125" bestFit="1" customWidth="1"/>
    <col min="5" max="5" width="10.42578125" bestFit="1" customWidth="1"/>
    <col min="6" max="6" width="11.42578125" hidden="1" customWidth="1"/>
    <col min="7" max="7" width="11.140625" bestFit="1" customWidth="1"/>
    <col min="8" max="8" width="10.42578125" bestFit="1" customWidth="1"/>
    <col min="9" max="9" width="11.5703125" customWidth="1"/>
    <col min="10" max="10" width="11.42578125" bestFit="1" customWidth="1"/>
    <col min="11" max="11" width="10.42578125" bestFit="1" customWidth="1"/>
    <col min="12" max="12" width="11.42578125" customWidth="1"/>
    <col min="13" max="13" width="15.42578125" customWidth="1"/>
    <col min="14" max="14" width="18" style="34" customWidth="1"/>
    <col min="15" max="15" width="9.140625" customWidth="1"/>
    <col min="16" max="16" width="23.140625" customWidth="1"/>
  </cols>
  <sheetData>
    <row r="1" spans="1:22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22" ht="65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N2" s="46" t="s">
        <v>14</v>
      </c>
    </row>
    <row r="3" spans="1:22" ht="18.95" customHeight="1" x14ac:dyDescent="0.25">
      <c r="A3" s="64" t="s">
        <v>5</v>
      </c>
      <c r="B3" s="27">
        <v>19</v>
      </c>
      <c r="C3" s="14">
        <v>14731.581622669841</v>
      </c>
      <c r="D3" s="14">
        <v>14989</v>
      </c>
      <c r="E3" s="14"/>
      <c r="F3" s="14"/>
      <c r="G3" s="14">
        <v>60</v>
      </c>
      <c r="H3" s="21">
        <v>69</v>
      </c>
      <c r="I3" s="21">
        <v>396.21039999999999</v>
      </c>
      <c r="J3" s="30">
        <v>59.601700000000001</v>
      </c>
      <c r="K3" s="21">
        <v>0</v>
      </c>
      <c r="L3" s="22">
        <v>2700</v>
      </c>
      <c r="M3" s="7">
        <f>C3-D3+E3+H3+K3+L3+I3+J3+F3+G3</f>
        <v>3027.3937226698408</v>
      </c>
      <c r="N3" s="34">
        <f>C3-D3</f>
        <v>-257.41837733015927</v>
      </c>
      <c r="O3" s="2"/>
      <c r="P3" s="32"/>
      <c r="Q3" s="2"/>
    </row>
    <row r="4" spans="1:22" ht="18.95" customHeight="1" x14ac:dyDescent="0.25">
      <c r="A4" s="64"/>
      <c r="B4" s="27">
        <v>20</v>
      </c>
      <c r="C4" s="14">
        <v>4701.9475857798516</v>
      </c>
      <c r="D4" s="25">
        <v>4956.95</v>
      </c>
      <c r="E4" s="14"/>
      <c r="F4" s="14"/>
      <c r="G4" s="14">
        <v>60</v>
      </c>
      <c r="H4" s="21">
        <v>69</v>
      </c>
      <c r="I4" s="21">
        <v>396.21039999999999</v>
      </c>
      <c r="J4" s="30">
        <v>89.402500000000003</v>
      </c>
      <c r="K4" s="21">
        <v>421.0788</v>
      </c>
      <c r="L4" s="22">
        <v>2700</v>
      </c>
      <c r="M4" s="7">
        <f t="shared" ref="M4:M20" si="0">C4-D4+E4+H4+K4+L4+I4+J4+F4+G4</f>
        <v>3480.6892857798521</v>
      </c>
      <c r="N4" s="34">
        <f t="shared" ref="N4:N20" si="1">C4-D4</f>
        <v>-255.00241422014824</v>
      </c>
      <c r="O4" s="2"/>
      <c r="P4" s="32"/>
    </row>
    <row r="5" spans="1:22" ht="18.95" customHeight="1" x14ac:dyDescent="0.25">
      <c r="A5" s="64"/>
      <c r="B5" s="27">
        <v>21</v>
      </c>
      <c r="C5" s="14">
        <v>4412.0432645705705</v>
      </c>
      <c r="D5" s="25"/>
      <c r="E5" s="14">
        <f t="shared" ref="E5" si="2">(C5-D5)*0.07</f>
        <v>308.84302851993999</v>
      </c>
      <c r="F5" s="14"/>
      <c r="G5" s="14">
        <v>60</v>
      </c>
      <c r="H5" s="21">
        <v>69</v>
      </c>
      <c r="I5" s="21">
        <v>396.21039999999999</v>
      </c>
      <c r="J5" s="30">
        <v>321.8492</v>
      </c>
      <c r="K5" s="21">
        <v>292.17719999999997</v>
      </c>
      <c r="L5" s="22">
        <v>2700</v>
      </c>
      <c r="M5" s="7">
        <f t="shared" si="0"/>
        <v>8560.1230930905112</v>
      </c>
      <c r="N5" s="34">
        <f t="shared" si="1"/>
        <v>4412.0432645705705</v>
      </c>
      <c r="O5" s="2"/>
      <c r="P5" s="32"/>
    </row>
    <row r="6" spans="1:22" ht="18.95" customHeight="1" x14ac:dyDescent="0.25">
      <c r="A6" s="64"/>
      <c r="B6" s="27">
        <v>22</v>
      </c>
      <c r="C6" s="14">
        <v>4048.1836684185369</v>
      </c>
      <c r="D6" s="25">
        <v>4304</v>
      </c>
      <c r="E6" s="14"/>
      <c r="F6" s="14"/>
      <c r="G6" s="14">
        <v>60</v>
      </c>
      <c r="H6" s="21">
        <v>69</v>
      </c>
      <c r="I6" s="21">
        <v>396.21039999999999</v>
      </c>
      <c r="J6" s="30">
        <v>232.44669999999999</v>
      </c>
      <c r="K6" s="21">
        <v>146.08859999999999</v>
      </c>
      <c r="L6" s="22">
        <v>2700</v>
      </c>
      <c r="M6" s="7">
        <f t="shared" si="0"/>
        <v>3347.9293684185368</v>
      </c>
      <c r="N6" s="34">
        <f t="shared" si="1"/>
        <v>-255.81633158146315</v>
      </c>
      <c r="O6" s="2"/>
    </row>
    <row r="7" spans="1:22" ht="18.95" customHeight="1" x14ac:dyDescent="0.25">
      <c r="A7" s="64"/>
      <c r="B7" s="27">
        <v>23</v>
      </c>
      <c r="C7" s="14">
        <v>-1551.0925034589745</v>
      </c>
      <c r="D7" s="35">
        <v>4000</v>
      </c>
      <c r="E7" s="14"/>
      <c r="F7" s="14"/>
      <c r="G7" s="14">
        <v>60</v>
      </c>
      <c r="H7" s="21">
        <v>69</v>
      </c>
      <c r="I7" s="21">
        <v>396.21039999999999</v>
      </c>
      <c r="J7" s="30">
        <v>0</v>
      </c>
      <c r="K7" s="21">
        <v>0</v>
      </c>
      <c r="L7" s="22">
        <v>2700</v>
      </c>
      <c r="M7" s="7">
        <f t="shared" si="0"/>
        <v>-2325.8821034589746</v>
      </c>
      <c r="N7" s="34">
        <f t="shared" si="1"/>
        <v>-5551.0925034589745</v>
      </c>
      <c r="O7" s="2"/>
      <c r="P7" s="32"/>
    </row>
    <row r="8" spans="1:22" ht="18.95" customHeight="1" thickBot="1" x14ac:dyDescent="0.3">
      <c r="A8" s="64"/>
      <c r="B8" s="27">
        <v>24</v>
      </c>
      <c r="C8" s="14">
        <v>-10454.722896533165</v>
      </c>
      <c r="D8" s="15"/>
      <c r="E8" s="14"/>
      <c r="F8" s="14"/>
      <c r="G8" s="14">
        <v>60</v>
      </c>
      <c r="H8" s="21">
        <v>69</v>
      </c>
      <c r="I8" s="21">
        <v>396.21039999999999</v>
      </c>
      <c r="J8" s="30">
        <v>23.840599999999998</v>
      </c>
      <c r="K8" s="21">
        <v>68.747519999999994</v>
      </c>
      <c r="L8" s="22">
        <v>2700</v>
      </c>
      <c r="M8" s="7">
        <f t="shared" si="0"/>
        <v>-7136.9243765331639</v>
      </c>
      <c r="N8" s="34">
        <f t="shared" si="1"/>
        <v>-10454.722896533165</v>
      </c>
      <c r="O8" s="2"/>
      <c r="P8" s="32"/>
    </row>
    <row r="9" spans="1:22" ht="18.95" customHeight="1" thickBot="1" x14ac:dyDescent="0.3">
      <c r="A9" s="64"/>
      <c r="B9" s="27">
        <v>25</v>
      </c>
      <c r="C9" s="14">
        <v>4149.6035419700011</v>
      </c>
      <c r="D9" s="54">
        <v>4500</v>
      </c>
      <c r="E9" s="14"/>
      <c r="F9" s="14"/>
      <c r="G9" s="14">
        <v>60</v>
      </c>
      <c r="H9" s="21">
        <v>69</v>
      </c>
      <c r="I9" s="21">
        <v>396.21039999999999</v>
      </c>
      <c r="J9" s="30">
        <v>89.402500000000003</v>
      </c>
      <c r="K9" s="21">
        <v>154.68204</v>
      </c>
      <c r="L9" s="22">
        <v>2700</v>
      </c>
      <c r="M9" s="7">
        <f t="shared" si="0"/>
        <v>3118.8984819700013</v>
      </c>
      <c r="N9" s="34">
        <f t="shared" si="1"/>
        <v>-350.39645802999894</v>
      </c>
      <c r="O9" s="2"/>
      <c r="P9" s="32"/>
      <c r="R9" s="2"/>
      <c r="V9" s="2"/>
    </row>
    <row r="10" spans="1:22" ht="18.95" customHeight="1" thickBot="1" x14ac:dyDescent="0.3">
      <c r="A10" s="64"/>
      <c r="B10" s="27">
        <v>26</v>
      </c>
      <c r="C10" s="14">
        <v>4131.7489437272907</v>
      </c>
      <c r="D10" s="15">
        <v>4387</v>
      </c>
      <c r="E10" s="14"/>
      <c r="F10" s="14"/>
      <c r="G10" s="14">
        <v>60</v>
      </c>
      <c r="H10" s="21">
        <v>69</v>
      </c>
      <c r="I10" s="21">
        <v>396.21039999999999</v>
      </c>
      <c r="J10" s="30">
        <v>47.6813</v>
      </c>
      <c r="K10" s="21">
        <v>163.27548000000002</v>
      </c>
      <c r="L10" s="22">
        <v>2700</v>
      </c>
      <c r="M10" s="7">
        <f t="shared" si="0"/>
        <v>3180.9161237272911</v>
      </c>
      <c r="N10" s="34">
        <f t="shared" si="1"/>
        <v>-255.25105627270932</v>
      </c>
      <c r="O10" s="2"/>
      <c r="P10" s="32"/>
    </row>
    <row r="11" spans="1:22" ht="18.95" customHeight="1" thickBot="1" x14ac:dyDescent="0.3">
      <c r="A11" s="64"/>
      <c r="B11" s="27">
        <v>27</v>
      </c>
      <c r="C11" s="14">
        <v>3797.4782776835214</v>
      </c>
      <c r="D11" s="54">
        <v>4554</v>
      </c>
      <c r="E11" s="14"/>
      <c r="F11" s="14"/>
      <c r="G11" s="14">
        <v>60</v>
      </c>
      <c r="H11" s="21">
        <v>69</v>
      </c>
      <c r="I11" s="21">
        <v>396.21039999999999</v>
      </c>
      <c r="J11" s="30">
        <v>71.522000000000006</v>
      </c>
      <c r="K11" s="21">
        <v>0</v>
      </c>
      <c r="L11" s="22">
        <v>2700</v>
      </c>
      <c r="M11" s="7">
        <f t="shared" si="0"/>
        <v>2540.2106776835212</v>
      </c>
      <c r="N11" s="34">
        <f t="shared" si="1"/>
        <v>-756.52172231647864</v>
      </c>
      <c r="O11" s="2"/>
      <c r="P11" s="32"/>
    </row>
    <row r="12" spans="1:22" ht="18.95" customHeight="1" x14ac:dyDescent="0.25">
      <c r="A12" s="64"/>
      <c r="B12" s="27">
        <v>28</v>
      </c>
      <c r="C12" s="14">
        <v>3821.9633602535951</v>
      </c>
      <c r="D12" s="25">
        <v>4076.96</v>
      </c>
      <c r="E12" s="14"/>
      <c r="F12" s="14"/>
      <c r="G12" s="14">
        <v>60</v>
      </c>
      <c r="H12" s="21">
        <v>69</v>
      </c>
      <c r="I12" s="21">
        <v>396.21039999999999</v>
      </c>
      <c r="J12" s="30">
        <v>584.09680000000003</v>
      </c>
      <c r="K12" s="21">
        <v>42.967199999999998</v>
      </c>
      <c r="L12" s="22">
        <v>2700</v>
      </c>
      <c r="M12" s="7">
        <f t="shared" si="0"/>
        <v>3597.2777602535953</v>
      </c>
      <c r="N12" s="34">
        <f t="shared" si="1"/>
        <v>-254.99663974640498</v>
      </c>
      <c r="O12" s="2"/>
      <c r="P12" s="32"/>
    </row>
    <row r="13" spans="1:22" ht="18.95" customHeight="1" x14ac:dyDescent="0.25">
      <c r="A13" s="64"/>
      <c r="B13" s="27">
        <v>29</v>
      </c>
      <c r="C13" s="14">
        <v>4730.5753945634979</v>
      </c>
      <c r="D13" s="25">
        <v>4985.58</v>
      </c>
      <c r="E13" s="14"/>
      <c r="F13" s="14"/>
      <c r="G13" s="14">
        <v>60</v>
      </c>
      <c r="H13" s="21">
        <v>69</v>
      </c>
      <c r="I13" s="21">
        <v>396.21039999999999</v>
      </c>
      <c r="J13" s="30">
        <v>244.36699999999999</v>
      </c>
      <c r="K13" s="21">
        <v>541.38707999999997</v>
      </c>
      <c r="L13" s="22">
        <v>2700</v>
      </c>
      <c r="M13" s="7">
        <f t="shared" si="0"/>
        <v>3755.959874563498</v>
      </c>
      <c r="N13" s="34">
        <f t="shared" si="1"/>
        <v>-255.00460543650206</v>
      </c>
      <c r="O13" s="2"/>
      <c r="P13" s="32"/>
    </row>
    <row r="14" spans="1:22" ht="18.95" customHeight="1" x14ac:dyDescent="0.25">
      <c r="A14" s="64"/>
      <c r="B14" s="27">
        <v>30</v>
      </c>
      <c r="C14" s="14">
        <v>4780.1636817099998</v>
      </c>
      <c r="D14" s="25">
        <v>5035</v>
      </c>
      <c r="E14" s="14"/>
      <c r="F14" s="14"/>
      <c r="G14" s="14">
        <v>60</v>
      </c>
      <c r="H14" s="21">
        <v>69</v>
      </c>
      <c r="I14" s="21">
        <v>396.21039999999999</v>
      </c>
      <c r="J14" s="30">
        <v>125.1636</v>
      </c>
      <c r="K14" s="21">
        <v>489.82643999999993</v>
      </c>
      <c r="L14" s="22">
        <v>2700</v>
      </c>
      <c r="M14" s="7">
        <f t="shared" si="0"/>
        <v>3585.3641217099994</v>
      </c>
      <c r="N14" s="34">
        <f t="shared" si="1"/>
        <v>-254.83631829000024</v>
      </c>
      <c r="O14" s="2"/>
      <c r="P14" s="32"/>
      <c r="R14" s="2"/>
    </row>
    <row r="15" spans="1:22" ht="18.95" customHeight="1" x14ac:dyDescent="0.25">
      <c r="A15" s="64"/>
      <c r="B15" s="27">
        <v>31</v>
      </c>
      <c r="C15" s="14">
        <v>5079.3437238700026</v>
      </c>
      <c r="D15" s="25">
        <v>5104.92</v>
      </c>
      <c r="E15" s="14"/>
      <c r="F15" s="14"/>
      <c r="G15" s="14">
        <v>60</v>
      </c>
      <c r="H15" s="21">
        <v>69</v>
      </c>
      <c r="I15" s="21">
        <v>396.21039999999999</v>
      </c>
      <c r="J15" s="30">
        <v>65.561800000000005</v>
      </c>
      <c r="K15" s="21">
        <v>567.16739999999993</v>
      </c>
      <c r="L15" s="22">
        <v>2700</v>
      </c>
      <c r="M15" s="7">
        <f t="shared" si="0"/>
        <v>3832.3633238700022</v>
      </c>
      <c r="N15" s="34">
        <f t="shared" si="1"/>
        <v>-25.576276129997495</v>
      </c>
      <c r="O15" s="2"/>
      <c r="P15" s="32"/>
    </row>
    <row r="16" spans="1:22" ht="18.95" customHeight="1" x14ac:dyDescent="0.25">
      <c r="A16" s="64"/>
      <c r="B16" s="27">
        <v>32</v>
      </c>
      <c r="C16" s="14">
        <v>4144.4676638900019</v>
      </c>
      <c r="D16" s="25">
        <v>4400</v>
      </c>
      <c r="E16" s="14"/>
      <c r="F16" s="14"/>
      <c r="G16" s="14">
        <v>60</v>
      </c>
      <c r="H16" s="21">
        <v>69</v>
      </c>
      <c r="I16" s="21">
        <v>396.21039999999999</v>
      </c>
      <c r="J16" s="30">
        <v>149.0042</v>
      </c>
      <c r="K16" s="21">
        <v>137.49503999999999</v>
      </c>
      <c r="L16" s="22">
        <v>2700</v>
      </c>
      <c r="M16" s="7">
        <f t="shared" si="0"/>
        <v>3256.1773038900014</v>
      </c>
      <c r="N16" s="34">
        <f t="shared" si="1"/>
        <v>-255.53233610999814</v>
      </c>
      <c r="O16" s="2"/>
      <c r="P16" s="32"/>
    </row>
    <row r="17" spans="1:21" ht="18.95" customHeight="1" x14ac:dyDescent="0.25">
      <c r="A17" s="64"/>
      <c r="B17" s="27">
        <v>33</v>
      </c>
      <c r="C17" s="14">
        <v>4603.9173901679305</v>
      </c>
      <c r="D17" s="25">
        <v>4858.92</v>
      </c>
      <c r="E17" s="14"/>
      <c r="F17" s="14"/>
      <c r="G17" s="14">
        <v>60</v>
      </c>
      <c r="H17" s="21">
        <v>69</v>
      </c>
      <c r="I17" s="21">
        <v>396.21039999999999</v>
      </c>
      <c r="J17" s="30">
        <v>95.362700000000004</v>
      </c>
      <c r="K17" s="21">
        <v>360.92471999999998</v>
      </c>
      <c r="L17" s="22">
        <v>2700</v>
      </c>
      <c r="M17" s="7">
        <f t="shared" si="0"/>
        <v>3426.4952101679305</v>
      </c>
      <c r="N17" s="34">
        <f t="shared" si="1"/>
        <v>-255.00260983206954</v>
      </c>
      <c r="O17" s="2"/>
      <c r="P17" s="32"/>
    </row>
    <row r="18" spans="1:21" ht="18.95" customHeight="1" x14ac:dyDescent="0.25">
      <c r="A18" s="64"/>
      <c r="B18" s="27">
        <v>34</v>
      </c>
      <c r="C18" s="14">
        <v>3969.0595911243954</v>
      </c>
      <c r="D18" s="25">
        <v>5500</v>
      </c>
      <c r="E18" s="14"/>
      <c r="F18" s="14"/>
      <c r="G18" s="14">
        <v>60</v>
      </c>
      <c r="H18" s="21">
        <v>69</v>
      </c>
      <c r="I18" s="21">
        <v>396.21039999999999</v>
      </c>
      <c r="J18" s="30">
        <v>149.0042</v>
      </c>
      <c r="K18" s="21">
        <v>163.27548000000002</v>
      </c>
      <c r="L18" s="22">
        <v>2700</v>
      </c>
      <c r="M18" s="7">
        <f t="shared" si="0"/>
        <v>2006.5496711243954</v>
      </c>
      <c r="N18" s="34">
        <f t="shared" si="1"/>
        <v>-1530.9404088756046</v>
      </c>
      <c r="O18" s="2"/>
      <c r="P18" s="32" t="s">
        <v>11</v>
      </c>
      <c r="R18" s="2"/>
    </row>
    <row r="19" spans="1:21" ht="18.95" customHeight="1" x14ac:dyDescent="0.25">
      <c r="A19" s="64"/>
      <c r="B19" s="27">
        <v>35</v>
      </c>
      <c r="C19" s="14">
        <v>4378.8819876300004</v>
      </c>
      <c r="D19" s="50">
        <v>5000</v>
      </c>
      <c r="E19" s="14"/>
      <c r="F19" s="14"/>
      <c r="G19" s="14">
        <v>60</v>
      </c>
      <c r="H19" s="21">
        <v>69</v>
      </c>
      <c r="I19" s="21">
        <v>396.21039999999999</v>
      </c>
      <c r="J19" s="30">
        <v>131.12370000000001</v>
      </c>
      <c r="K19" s="21">
        <v>300.77064000000001</v>
      </c>
      <c r="L19" s="22">
        <v>2700</v>
      </c>
      <c r="M19" s="7">
        <f t="shared" si="0"/>
        <v>3035.9867276300006</v>
      </c>
      <c r="N19" s="34">
        <f t="shared" si="1"/>
        <v>-621.11801236999963</v>
      </c>
      <c r="O19" s="2"/>
      <c r="P19" s="32"/>
    </row>
    <row r="20" spans="1:21" ht="18.95" customHeight="1" x14ac:dyDescent="0.25">
      <c r="A20" s="64"/>
      <c r="B20" s="27">
        <v>36</v>
      </c>
      <c r="C20" s="14">
        <v>4101.5023073400025</v>
      </c>
      <c r="D20" s="15">
        <v>4356.5</v>
      </c>
      <c r="E20" s="14"/>
      <c r="F20" s="14"/>
      <c r="G20" s="14">
        <v>60</v>
      </c>
      <c r="H20" s="21">
        <v>69</v>
      </c>
      <c r="I20" s="21">
        <v>396.21039999999999</v>
      </c>
      <c r="J20" s="30">
        <v>113.2432</v>
      </c>
      <c r="K20" s="21">
        <v>180.46235999999999</v>
      </c>
      <c r="L20" s="22">
        <v>2700</v>
      </c>
      <c r="M20" s="7">
        <f t="shared" si="0"/>
        <v>3263.9182673400023</v>
      </c>
      <c r="N20" s="34">
        <f t="shared" si="1"/>
        <v>-254.99769265999748</v>
      </c>
      <c r="O20" s="2"/>
      <c r="P20" s="32"/>
    </row>
    <row r="21" spans="1:21" x14ac:dyDescent="0.25">
      <c r="A21" s="64"/>
      <c r="B21" s="27" t="s">
        <v>10</v>
      </c>
      <c r="C21" s="9">
        <f>SUM(C3:C20)</f>
        <v>67576.646605376896</v>
      </c>
      <c r="D21" s="12">
        <f>SUM(D3:D20)</f>
        <v>85008.83</v>
      </c>
      <c r="E21" s="12">
        <f t="shared" ref="E21:K21" si="3">SUM(E3:E20)</f>
        <v>308.84302851993999</v>
      </c>
      <c r="F21" s="12">
        <f>SUM(F3:F20)</f>
        <v>0</v>
      </c>
      <c r="G21" s="12">
        <f>SUM(G3:G20)</f>
        <v>1080</v>
      </c>
      <c r="H21" s="12">
        <f t="shared" si="3"/>
        <v>1242</v>
      </c>
      <c r="I21" s="12">
        <f t="shared" si="3"/>
        <v>7131.7871999999998</v>
      </c>
      <c r="J21" s="12">
        <f t="shared" si="3"/>
        <v>2592.6736999999998</v>
      </c>
      <c r="K21" s="12">
        <f t="shared" si="3"/>
        <v>4030.326</v>
      </c>
      <c r="L21" s="9">
        <f>SUM(L3:L20)</f>
        <v>48600</v>
      </c>
      <c r="M21" s="9">
        <f>SUM(M3:M20)</f>
        <v>47553.446533896837</v>
      </c>
    </row>
    <row r="22" spans="1:2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/>
      <c r="O22" s="34"/>
    </row>
    <row r="23" spans="1:21" x14ac:dyDescent="0.25">
      <c r="A23" s="66" t="s">
        <v>19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  <c r="N23" s="60"/>
      <c r="O23" s="60"/>
      <c r="P23" s="60"/>
      <c r="Q23" s="59"/>
      <c r="R23" s="59"/>
      <c r="S23" s="59"/>
      <c r="T23" s="59"/>
      <c r="U23" s="59"/>
    </row>
    <row r="24" spans="1:21" ht="15" customHeight="1" x14ac:dyDescent="0.25">
      <c r="A24" s="69" t="s">
        <v>23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60"/>
      <c r="O24" s="60"/>
      <c r="P24" s="60"/>
      <c r="Q24" s="59"/>
      <c r="R24" s="59"/>
      <c r="S24" s="59"/>
      <c r="T24" s="59"/>
      <c r="U24" s="59"/>
    </row>
    <row r="25" spans="1:21" x14ac:dyDescent="0.2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60"/>
      <c r="O25" s="60"/>
      <c r="P25" s="60"/>
      <c r="Q25" s="59"/>
      <c r="R25" s="59"/>
      <c r="S25" s="59"/>
      <c r="T25" s="59"/>
      <c r="U25" s="59"/>
    </row>
    <row r="26" spans="1:2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60"/>
      <c r="O26" s="60"/>
      <c r="P26" s="60"/>
      <c r="Q26" s="59"/>
      <c r="R26" s="59"/>
      <c r="S26" s="59"/>
      <c r="T26" s="59"/>
      <c r="U26" s="59"/>
    </row>
    <row r="27" spans="1:21" ht="15" customHeight="1" x14ac:dyDescent="0.25">
      <c r="A27" s="69" t="s">
        <v>21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60"/>
      <c r="O27" s="60"/>
      <c r="P27" s="60"/>
      <c r="Q27" s="59"/>
      <c r="R27" s="59"/>
      <c r="S27" s="59"/>
      <c r="T27" s="59"/>
      <c r="U27" s="59"/>
    </row>
    <row r="28" spans="1:21" ht="15" customHeight="1" x14ac:dyDescent="0.25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60"/>
      <c r="O28" s="60"/>
      <c r="P28" s="60"/>
      <c r="Q28" s="59"/>
      <c r="R28" s="59"/>
      <c r="S28" s="59"/>
      <c r="T28" s="59"/>
      <c r="U28" s="59"/>
    </row>
    <row r="29" spans="1:2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0"/>
      <c r="O29" s="60"/>
      <c r="P29" s="60"/>
      <c r="Q29" s="59"/>
      <c r="R29" s="59"/>
      <c r="S29" s="59"/>
      <c r="T29" s="59"/>
      <c r="U29" s="59"/>
    </row>
    <row r="30" spans="1:21" ht="15" customHeight="1" x14ac:dyDescent="0.25">
      <c r="A30" s="60"/>
      <c r="B30" s="60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59"/>
      <c r="R30" s="59"/>
      <c r="S30" s="59"/>
      <c r="T30" s="59"/>
      <c r="U30" s="59"/>
    </row>
    <row r="31" spans="1:21" ht="15" customHeight="1" x14ac:dyDescent="0.25">
      <c r="D31" s="19"/>
      <c r="N31"/>
      <c r="O31" s="34"/>
    </row>
    <row r="32" spans="1:21" x14ac:dyDescent="0.25">
      <c r="D32" s="19"/>
    </row>
    <row r="33" spans="4:16" x14ac:dyDescent="0.25">
      <c r="D33" s="19"/>
      <c r="P33" t="s">
        <v>11</v>
      </c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9370078740157483" bottom="0" header="0.31496062992125984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D-10</vt:lpstr>
      <vt:lpstr>B1-10</vt:lpstr>
      <vt:lpstr>B2-04A</vt:lpstr>
      <vt:lpstr>B2-04B</vt:lpstr>
      <vt:lpstr>'B1-10'!Yazdırma_Alanı</vt:lpstr>
      <vt:lpstr>'B2-04A'!Yazdırma_Alanı</vt:lpstr>
      <vt:lpstr>'B2-04B'!Yazdırma_Alanı</vt:lpstr>
      <vt:lpstr>'D-10'!Yazdırma_Alanı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ttg</dc:creator>
  <cp:lastModifiedBy>TURGAY GORGEL</cp:lastModifiedBy>
  <cp:lastPrinted>2025-03-14T18:20:45Z</cp:lastPrinted>
  <dcterms:created xsi:type="dcterms:W3CDTF">2014-06-22T16:28:57Z</dcterms:created>
  <dcterms:modified xsi:type="dcterms:W3CDTF">2025-08-19T17:20:02Z</dcterms:modified>
</cp:coreProperties>
</file>