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EDEK\BLOK\AIDAT\web için aidatlar\"/>
    </mc:Choice>
  </mc:AlternateContent>
  <bookViews>
    <workbookView xWindow="0" yWindow="0" windowWidth="28800" windowHeight="13620" activeTab="3"/>
  </bookViews>
  <sheets>
    <sheet name="D-10" sheetId="5" r:id="rId1"/>
    <sheet name="B1-10" sheetId="1" r:id="rId2"/>
    <sheet name="B2-04A" sheetId="6" r:id="rId3"/>
    <sheet name="B2-04B" sheetId="7" r:id="rId4"/>
  </sheets>
  <definedNames>
    <definedName name="_xlnm.Print_Area" localSheetId="1">'B1-10'!$A$1:$M$30</definedName>
    <definedName name="_xlnm.Print_Area" localSheetId="2">'B2-04A'!$A$1:$M$29</definedName>
    <definedName name="_xlnm.Print_Area" localSheetId="3">'B2-04B'!$A$1:$M$29</definedName>
    <definedName name="_xlnm.Print_Area" localSheetId="0">'D-10'!$A$1:$M$29</definedName>
  </definedNames>
  <calcPr calcId="152511"/>
</workbook>
</file>

<file path=xl/calcChain.xml><?xml version="1.0" encoding="utf-8"?>
<calcChain xmlns="http://schemas.openxmlformats.org/spreadsheetml/2006/main">
  <c r="D9" i="7" l="1"/>
  <c r="E7" i="6" l="1"/>
  <c r="E17" i="6"/>
  <c r="E19" i="6"/>
  <c r="E3" i="6"/>
  <c r="E4" i="6"/>
  <c r="E9" i="1"/>
  <c r="E11" i="1"/>
  <c r="E18" i="1"/>
  <c r="E20" i="1"/>
  <c r="E6" i="5"/>
  <c r="E7" i="5"/>
  <c r="E9" i="5"/>
  <c r="E15" i="5"/>
  <c r="E17" i="5"/>
  <c r="E18" i="5"/>
  <c r="E3" i="7" l="1"/>
  <c r="E4" i="5"/>
  <c r="K21" i="5" l="1"/>
  <c r="M3" i="7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E21" i="7" l="1"/>
  <c r="D22" i="1"/>
  <c r="M8" i="6"/>
  <c r="M9" i="6"/>
  <c r="M10" i="6"/>
  <c r="M11" i="6"/>
  <c r="M12" i="6"/>
  <c r="M13" i="6"/>
  <c r="M14" i="6"/>
  <c r="M15" i="6"/>
  <c r="M16" i="6"/>
  <c r="M3" i="6"/>
  <c r="M4" i="6"/>
  <c r="M5" i="6"/>
  <c r="M6" i="6"/>
  <c r="M5" i="1"/>
  <c r="M6" i="1"/>
  <c r="M7" i="1"/>
  <c r="M8" i="1"/>
  <c r="M10" i="1"/>
  <c r="M11" i="1"/>
  <c r="M12" i="1"/>
  <c r="M13" i="1"/>
  <c r="M18" i="1"/>
  <c r="M19" i="1"/>
  <c r="M5" i="5"/>
  <c r="M6" i="5"/>
  <c r="M7" i="5"/>
  <c r="M8" i="5"/>
  <c r="M9" i="5"/>
  <c r="M11" i="5"/>
  <c r="M12" i="5"/>
  <c r="M13" i="5"/>
  <c r="M16" i="5"/>
  <c r="M17" i="5"/>
  <c r="M19" i="6"/>
  <c r="M7" i="6"/>
  <c r="M15" i="1"/>
  <c r="M17" i="1"/>
  <c r="M10" i="5"/>
  <c r="M14" i="5"/>
  <c r="M15" i="5"/>
  <c r="M18" i="5"/>
  <c r="M19" i="5"/>
  <c r="O13" i="6"/>
  <c r="M14" i="1"/>
  <c r="M3" i="5"/>
  <c r="M4" i="5"/>
  <c r="N9" i="7"/>
  <c r="M17" i="6"/>
  <c r="M3" i="1"/>
  <c r="N16" i="7"/>
  <c r="O6" i="5"/>
  <c r="E22" i="1"/>
  <c r="N3" i="7"/>
  <c r="N4" i="7"/>
  <c r="N5" i="7"/>
  <c r="N6" i="7"/>
  <c r="N7" i="7"/>
  <c r="N8" i="7"/>
  <c r="N10" i="7"/>
  <c r="N11" i="7"/>
  <c r="N12" i="7"/>
  <c r="N13" i="7"/>
  <c r="N14" i="7"/>
  <c r="N15" i="7"/>
  <c r="N17" i="7"/>
  <c r="N18" i="7"/>
  <c r="N19" i="7"/>
  <c r="N20" i="7"/>
  <c r="O5" i="5"/>
  <c r="O20" i="5"/>
  <c r="O19" i="5"/>
  <c r="O18" i="5"/>
  <c r="O17" i="5"/>
  <c r="O15" i="5"/>
  <c r="O13" i="5"/>
  <c r="O12" i="5"/>
  <c r="O11" i="5"/>
  <c r="O8" i="5"/>
  <c r="O7" i="5"/>
  <c r="O4" i="5"/>
  <c r="O3" i="5"/>
  <c r="O5" i="6"/>
  <c r="O17" i="6"/>
  <c r="O6" i="1"/>
  <c r="O16" i="6"/>
  <c r="G22" i="1"/>
  <c r="O19" i="6"/>
  <c r="O18" i="1"/>
  <c r="O6" i="6"/>
  <c r="O9" i="6"/>
  <c r="O11" i="6"/>
  <c r="O12" i="6"/>
  <c r="O15" i="6"/>
  <c r="O20" i="6"/>
  <c r="O4" i="1"/>
  <c r="O7" i="1"/>
  <c r="O10" i="1"/>
  <c r="O11" i="1"/>
  <c r="O12" i="1"/>
  <c r="O13" i="1"/>
  <c r="O14" i="1"/>
  <c r="O17" i="1"/>
  <c r="O19" i="1"/>
  <c r="G21" i="7"/>
  <c r="G21" i="6"/>
  <c r="G21" i="5"/>
  <c r="K21" i="7"/>
  <c r="F21" i="7"/>
  <c r="F22" i="1"/>
  <c r="F21" i="6"/>
  <c r="H21" i="5"/>
  <c r="J21" i="7"/>
  <c r="I21" i="7"/>
  <c r="H21" i="7"/>
  <c r="K22" i="1"/>
  <c r="J22" i="1"/>
  <c r="J21" i="5"/>
  <c r="H21" i="6"/>
  <c r="I21" i="6"/>
  <c r="J21" i="6"/>
  <c r="F21" i="5"/>
  <c r="I21" i="5"/>
  <c r="K21" i="6"/>
  <c r="H22" i="1"/>
  <c r="I22" i="1"/>
  <c r="L21" i="7"/>
  <c r="L22" i="1"/>
  <c r="C22" i="1"/>
  <c r="L21" i="5"/>
  <c r="L21" i="6"/>
  <c r="C21" i="5"/>
  <c r="C21" i="6"/>
  <c r="O5" i="1"/>
  <c r="O14" i="6"/>
  <c r="O4" i="6"/>
  <c r="O15" i="1"/>
  <c r="O18" i="6"/>
  <c r="O7" i="6"/>
  <c r="O8" i="6"/>
  <c r="O20" i="1"/>
  <c r="C21" i="7"/>
  <c r="O3" i="1"/>
  <c r="O10" i="6"/>
  <c r="D21" i="7"/>
  <c r="O14" i="5"/>
  <c r="O10" i="5"/>
  <c r="O3" i="6"/>
  <c r="O16" i="5"/>
  <c r="O8" i="1"/>
  <c r="D21" i="6"/>
  <c r="O9" i="5"/>
  <c r="D21" i="5"/>
  <c r="M20" i="6"/>
  <c r="M20" i="5"/>
  <c r="M18" i="6"/>
  <c r="M16" i="1"/>
  <c r="O16" i="1"/>
  <c r="M9" i="1"/>
  <c r="O9" i="1"/>
  <c r="M20" i="1"/>
  <c r="M4" i="1" l="1"/>
  <c r="M22" i="1" s="1"/>
  <c r="M21" i="7"/>
  <c r="E21" i="6"/>
  <c r="M21" i="6"/>
  <c r="E21" i="5"/>
  <c r="M21" i="5"/>
</calcChain>
</file>

<file path=xl/sharedStrings.xml><?xml version="1.0" encoding="utf-8"?>
<sst xmlns="http://schemas.openxmlformats.org/spreadsheetml/2006/main" count="83" uniqueCount="24">
  <si>
    <t>Blok No</t>
  </si>
  <si>
    <t>D-10</t>
  </si>
  <si>
    <t>Daire No</t>
  </si>
  <si>
    <t>B1-10</t>
  </si>
  <si>
    <t>B2-04A</t>
  </si>
  <si>
    <t>B2-04B</t>
  </si>
  <si>
    <t>ÖDENECEK TOPLAM BORÇ</t>
  </si>
  <si>
    <t>SICAK SU BEDELİ</t>
  </si>
  <si>
    <t>ÖDENMİŞ</t>
  </si>
  <si>
    <t>ÖNCEKİ AY TOPLAM BORÇ</t>
  </si>
  <si>
    <t>TOPLAM</t>
  </si>
  <si>
    <t xml:space="preserve"> </t>
  </si>
  <si>
    <t>OKUMA BEDELİ</t>
  </si>
  <si>
    <t>AİDAT   (BU AYIN)</t>
  </si>
  <si>
    <t>GÜNÜ GEÇEN BORÇ</t>
  </si>
  <si>
    <t>ORTAK ISINMA</t>
  </si>
  <si>
    <t>ÖZEL ISINMA</t>
  </si>
  <si>
    <t>SICAK SU HAZIR TUTMA BEDELİ</t>
  </si>
  <si>
    <t>GECİKME FAİZİ (%7)</t>
  </si>
  <si>
    <t>SON ÖDEME TARİHİ AY SONU OLUP, SONRASINDA %7 FAİZ İŞLEYECEKTİR.</t>
  </si>
  <si>
    <t>Tek Seferlik Üst Yönetim Ödemesi</t>
  </si>
  <si>
    <t xml:space="preserve">DAİRELERİNİZDEKİ ELEKTRİK KAÇAKLARINDAN  KURTULMAK İÇİN, AİLE KORUMA TAKTIRMANIZI TAVSİYE EDİLİR. </t>
  </si>
  <si>
    <t>MAYIS 2025 ÖDEME TAKİP TABLOSU</t>
  </si>
  <si>
    <t>BODRUMLARDAKİ EŞYALARDAN YÖNETİM SORUMLU DEĞİLDİR!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</si>
</sst>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_T_L"/>
    <numFmt numFmtId="165" formatCode="#,##0.000000000000"/>
    <numFmt numFmtId="166" formatCode="#,##0.00000000000"/>
    <numFmt numFmtId="167" formatCode="#,##0.000000000"/>
    <numFmt numFmtId="168" formatCode="_-* #,##0.00\ _₺_-;\-* #,##0.00\ _₺_-;_-* &quot;-&quot;??\ _₺_-;_-@_-"/>
  </numFmts>
  <fonts count="13" x14ac:knownFonts="1"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1"/>
      <color indexed="63"/>
      <name val="Tahoma"/>
      <family val="2"/>
      <charset val="162"/>
    </font>
    <font>
      <sz val="8"/>
      <color indexed="63"/>
      <name val="Tahoma"/>
      <family val="2"/>
      <charset val="162"/>
    </font>
    <font>
      <sz val="11"/>
      <name val="Arial"/>
      <family val="2"/>
      <charset val="162"/>
    </font>
    <font>
      <sz val="8"/>
      <color indexed="63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1"/>
      <color indexed="63"/>
      <name val="Calibri"/>
      <family val="2"/>
      <charset val="162"/>
      <scheme val="minor"/>
    </font>
    <font>
      <sz val="8"/>
      <color indexed="63"/>
      <name val="Tahoma"/>
      <family val="2"/>
      <charset val="162"/>
    </font>
    <font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8" fontId="12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4" fontId="0" fillId="0" borderId="0" xfId="0" applyNumberFormat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8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164" fontId="0" fillId="0" borderId="1" xfId="0" applyNumberForma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4" fontId="0" fillId="0" borderId="1" xfId="0" applyNumberFormat="1" applyFill="1" applyBorder="1" applyAlignment="1">
      <alignment horizontal="left"/>
    </xf>
    <xf numFmtId="16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vertical="top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textRotation="90"/>
    </xf>
    <xf numFmtId="0" fontId="8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top"/>
    </xf>
    <xf numFmtId="165" fontId="0" fillId="0" borderId="0" xfId="0" applyNumberFormat="1"/>
    <xf numFmtId="166" fontId="0" fillId="0" borderId="0" xfId="0" applyNumberFormat="1"/>
    <xf numFmtId="4" fontId="4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4" fontId="5" fillId="2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left" vertical="center"/>
    </xf>
    <xf numFmtId="4" fontId="0" fillId="0" borderId="1" xfId="0" applyNumberFormat="1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left" vertical="top"/>
    </xf>
    <xf numFmtId="4" fontId="0" fillId="0" borderId="1" xfId="0" applyNumberFormat="1" applyFont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left"/>
    </xf>
    <xf numFmtId="4" fontId="0" fillId="0" borderId="1" xfId="0" applyNumberFormat="1" applyFont="1" applyBorder="1" applyAlignment="1">
      <alignment horizontal="left"/>
    </xf>
    <xf numFmtId="4" fontId="6" fillId="0" borderId="1" xfId="0" applyNumberFormat="1" applyFont="1" applyBorder="1"/>
    <xf numFmtId="2" fontId="0" fillId="4" borderId="0" xfId="0" applyNumberFormat="1" applyFill="1" applyAlignment="1">
      <alignment wrapText="1"/>
    </xf>
    <xf numFmtId="167" fontId="0" fillId="0" borderId="0" xfId="0" applyNumberFormat="1"/>
    <xf numFmtId="4" fontId="4" fillId="2" borderId="2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2" fontId="0" fillId="0" borderId="0" xfId="0" applyNumberFormat="1" applyFill="1"/>
    <xf numFmtId="4" fontId="11" fillId="2" borderId="2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textRotation="90"/>
    </xf>
    <xf numFmtId="168" fontId="8" fillId="0" borderId="0" xfId="1" applyFont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2">
    <cellStyle name="Normal" xfId="0" builtinId="0"/>
    <cellStyle name="Virgü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Normal="100" workbookViewId="0">
      <selection activeCell="J17" sqref="J17"/>
    </sheetView>
  </sheetViews>
  <sheetFormatPr defaultRowHeight="15" x14ac:dyDescent="0.25"/>
  <cols>
    <col min="1" max="1" width="5" customWidth="1"/>
    <col min="2" max="2" width="8.5703125" bestFit="1" customWidth="1"/>
    <col min="3" max="3" width="14.5703125" customWidth="1"/>
    <col min="4" max="4" width="11.7109375" style="19" customWidth="1"/>
    <col min="5" max="5" width="10.42578125" bestFit="1" customWidth="1"/>
    <col min="6" max="6" width="11.42578125" hidden="1" customWidth="1"/>
    <col min="7" max="7" width="11" customWidth="1"/>
    <col min="8" max="8" width="10.42578125" bestFit="1" customWidth="1"/>
    <col min="9" max="9" width="11.28515625" customWidth="1"/>
    <col min="10" max="10" width="11.140625" customWidth="1"/>
    <col min="11" max="11" width="10.5703125" customWidth="1"/>
    <col min="12" max="12" width="11.42578125" bestFit="1" customWidth="1"/>
    <col min="13" max="13" width="19.42578125" customWidth="1"/>
    <col min="14" max="14" width="3.5703125" customWidth="1"/>
    <col min="15" max="15" width="17.42578125" style="34" bestFit="1" customWidth="1"/>
    <col min="16" max="16" width="17.42578125" bestFit="1" customWidth="1"/>
  </cols>
  <sheetData>
    <row r="1" spans="1:16" x14ac:dyDescent="0.25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6" ht="60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49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6" t="s">
        <v>14</v>
      </c>
    </row>
    <row r="3" spans="1:16" ht="18.95" customHeight="1" x14ac:dyDescent="0.25">
      <c r="A3" s="65" t="s">
        <v>1</v>
      </c>
      <c r="B3" s="27">
        <v>1</v>
      </c>
      <c r="C3" s="14">
        <v>2812.6724207064049</v>
      </c>
      <c r="D3" s="36">
        <v>2813</v>
      </c>
      <c r="E3" s="14"/>
      <c r="F3" s="14"/>
      <c r="G3" s="14">
        <v>60</v>
      </c>
      <c r="H3" s="24">
        <v>69</v>
      </c>
      <c r="I3" s="24">
        <v>320</v>
      </c>
      <c r="J3" s="30">
        <v>0.69300000000000006</v>
      </c>
      <c r="K3" s="26">
        <v>189.38291999999998</v>
      </c>
      <c r="L3" s="23">
        <v>1950</v>
      </c>
      <c r="M3" s="7">
        <f>C3-D3+E3+H3+K3+L3+I3+J3+F3+G3</f>
        <v>2588.7483407064051</v>
      </c>
      <c r="N3" s="2"/>
      <c r="O3" s="34">
        <f>C3-D3</f>
        <v>-0.32757929359513582</v>
      </c>
      <c r="P3" s="34"/>
    </row>
    <row r="4" spans="1:16" ht="18.95" customHeight="1" x14ac:dyDescent="0.25">
      <c r="A4" s="65"/>
      <c r="B4" s="27">
        <v>2</v>
      </c>
      <c r="C4" s="14">
        <v>5943.2720967200103</v>
      </c>
      <c r="D4" s="37"/>
      <c r="E4" s="14">
        <f t="shared" ref="E4:E18" si="0">(C4-D4)*0.07</f>
        <v>416.02904677040078</v>
      </c>
      <c r="F4" s="14"/>
      <c r="G4" s="14">
        <v>60</v>
      </c>
      <c r="H4" s="24">
        <v>69</v>
      </c>
      <c r="I4" s="24">
        <v>320</v>
      </c>
      <c r="J4" s="30">
        <v>247.41972000000001</v>
      </c>
      <c r="K4" s="26">
        <v>0</v>
      </c>
      <c r="L4" s="23">
        <v>1950</v>
      </c>
      <c r="M4" s="7">
        <f t="shared" ref="M4:M20" si="1">C4-D4+E4+H4+K4+L4+I4+J4+F4+G4</f>
        <v>9005.7208634904109</v>
      </c>
      <c r="O4" s="34">
        <f t="shared" ref="O4:O20" si="2">C4-D4</f>
        <v>5943.2720967200103</v>
      </c>
    </row>
    <row r="5" spans="1:16" ht="18.95" customHeight="1" x14ac:dyDescent="0.25">
      <c r="A5" s="65"/>
      <c r="B5" s="27">
        <v>3</v>
      </c>
      <c r="C5" s="14">
        <v>3293.1985226856796</v>
      </c>
      <c r="D5" s="37">
        <v>3293.2</v>
      </c>
      <c r="E5" s="14"/>
      <c r="F5" s="14"/>
      <c r="G5" s="14">
        <v>60</v>
      </c>
      <c r="H5" s="24">
        <v>69</v>
      </c>
      <c r="I5" s="24">
        <v>480</v>
      </c>
      <c r="J5" s="30">
        <v>18.712350000000001</v>
      </c>
      <c r="K5" s="26">
        <v>274.60523999999998</v>
      </c>
      <c r="L5" s="23">
        <v>2200</v>
      </c>
      <c r="M5" s="7">
        <f t="shared" si="1"/>
        <v>3102.3161126856794</v>
      </c>
      <c r="O5" s="34">
        <f t="shared" si="2"/>
        <v>-1.4773143202546635E-3</v>
      </c>
    </row>
    <row r="6" spans="1:16" ht="18.95" customHeight="1" x14ac:dyDescent="0.25">
      <c r="A6" s="65"/>
      <c r="B6" s="27">
        <v>4</v>
      </c>
      <c r="C6" s="14">
        <v>2329.1631563298101</v>
      </c>
      <c r="D6" s="33"/>
      <c r="E6" s="14">
        <f t="shared" si="0"/>
        <v>163.04142094308673</v>
      </c>
      <c r="F6" s="14"/>
      <c r="G6" s="14">
        <v>60</v>
      </c>
      <c r="H6" s="24">
        <v>69</v>
      </c>
      <c r="I6" s="24">
        <v>480</v>
      </c>
      <c r="J6" s="30">
        <v>304.94304</v>
      </c>
      <c r="K6" s="26">
        <v>47.345640000000003</v>
      </c>
      <c r="L6" s="23">
        <v>2200</v>
      </c>
      <c r="M6" s="7">
        <f t="shared" si="1"/>
        <v>5653.4932572728976</v>
      </c>
      <c r="O6" s="34">
        <f t="shared" si="2"/>
        <v>2329.1631563298101</v>
      </c>
    </row>
    <row r="7" spans="1:16" ht="18.95" customHeight="1" x14ac:dyDescent="0.25">
      <c r="A7" s="65"/>
      <c r="B7" s="27">
        <v>5</v>
      </c>
      <c r="C7" s="14">
        <v>20753.513735807392</v>
      </c>
      <c r="D7" s="33"/>
      <c r="E7" s="14">
        <f t="shared" si="0"/>
        <v>1452.7459615065175</v>
      </c>
      <c r="F7" s="14"/>
      <c r="G7" s="14">
        <v>60</v>
      </c>
      <c r="H7" s="24">
        <v>69</v>
      </c>
      <c r="I7" s="24">
        <v>480</v>
      </c>
      <c r="J7" s="30">
        <v>654.93450000000007</v>
      </c>
      <c r="K7" s="26">
        <v>28.407359999999997</v>
      </c>
      <c r="L7" s="23">
        <v>2200</v>
      </c>
      <c r="M7" s="7">
        <f t="shared" si="1"/>
        <v>25698.601557313908</v>
      </c>
      <c r="O7" s="34">
        <f t="shared" si="2"/>
        <v>20753.513735807392</v>
      </c>
    </row>
    <row r="8" spans="1:16" ht="18.95" customHeight="1" x14ac:dyDescent="0.25">
      <c r="A8" s="65"/>
      <c r="B8" s="27">
        <v>6</v>
      </c>
      <c r="C8" s="14">
        <v>3268.091854776429</v>
      </c>
      <c r="D8" s="37">
        <v>3268.1</v>
      </c>
      <c r="E8" s="14"/>
      <c r="F8" s="14"/>
      <c r="G8" s="14">
        <v>60</v>
      </c>
      <c r="H8" s="24">
        <v>69</v>
      </c>
      <c r="I8" s="24">
        <v>480</v>
      </c>
      <c r="J8" s="30">
        <v>81.087119999999999</v>
      </c>
      <c r="K8" s="26">
        <v>113.62967999999999</v>
      </c>
      <c r="L8" s="23">
        <v>2200</v>
      </c>
      <c r="M8" s="7">
        <f t="shared" si="1"/>
        <v>3003.7086547764293</v>
      </c>
      <c r="N8" s="2"/>
      <c r="O8" s="34">
        <f t="shared" si="2"/>
        <v>-8.1452235708638909E-3</v>
      </c>
    </row>
    <row r="9" spans="1:16" ht="18.95" customHeight="1" thickBot="1" x14ac:dyDescent="0.3">
      <c r="A9" s="65"/>
      <c r="B9" s="27">
        <v>7</v>
      </c>
      <c r="C9" s="14">
        <v>16014.143369193762</v>
      </c>
      <c r="D9" s="37">
        <v>5000</v>
      </c>
      <c r="E9" s="14">
        <f t="shared" si="0"/>
        <v>770.99003584356342</v>
      </c>
      <c r="F9" s="14"/>
      <c r="G9" s="14">
        <v>60</v>
      </c>
      <c r="H9" s="24">
        <v>69</v>
      </c>
      <c r="I9" s="24">
        <v>480</v>
      </c>
      <c r="J9" s="30">
        <v>504.54216000000002</v>
      </c>
      <c r="K9" s="26">
        <v>94.691399999999987</v>
      </c>
      <c r="L9" s="23">
        <v>2200</v>
      </c>
      <c r="M9" s="7">
        <f t="shared" si="1"/>
        <v>15193.366965037327</v>
      </c>
      <c r="O9" s="34">
        <f t="shared" si="2"/>
        <v>11014.143369193762</v>
      </c>
    </row>
    <row r="10" spans="1:16" ht="18.95" customHeight="1" thickBot="1" x14ac:dyDescent="0.3">
      <c r="A10" s="65"/>
      <c r="B10" s="27">
        <v>8</v>
      </c>
      <c r="C10" s="14">
        <v>3110.9243107502975</v>
      </c>
      <c r="D10" s="48">
        <v>3111</v>
      </c>
      <c r="E10" s="14"/>
      <c r="F10" s="14"/>
      <c r="G10" s="14">
        <v>60</v>
      </c>
      <c r="H10" s="24">
        <v>69</v>
      </c>
      <c r="I10" s="24">
        <v>480</v>
      </c>
      <c r="J10" s="30">
        <v>222.46983</v>
      </c>
      <c r="K10" s="26">
        <v>75.753119999999996</v>
      </c>
      <c r="L10" s="23">
        <v>2200</v>
      </c>
      <c r="M10" s="7">
        <f t="shared" si="1"/>
        <v>3107.1472607502974</v>
      </c>
      <c r="O10" s="34">
        <f t="shared" si="2"/>
        <v>-7.5689249702463712E-2</v>
      </c>
    </row>
    <row r="11" spans="1:16" ht="18.95" customHeight="1" x14ac:dyDescent="0.25">
      <c r="A11" s="65"/>
      <c r="B11" s="27">
        <v>9</v>
      </c>
      <c r="C11" s="14">
        <v>3478.9735273899992</v>
      </c>
      <c r="D11" s="33">
        <v>3479</v>
      </c>
      <c r="E11" s="14"/>
      <c r="F11" s="14"/>
      <c r="G11" s="14">
        <v>60</v>
      </c>
      <c r="H11" s="24">
        <v>69</v>
      </c>
      <c r="I11" s="24">
        <v>480</v>
      </c>
      <c r="J11" s="30">
        <v>356.92199999999997</v>
      </c>
      <c r="K11" s="26">
        <v>217.79039999999998</v>
      </c>
      <c r="L11" s="23">
        <v>2200</v>
      </c>
      <c r="M11" s="7">
        <f t="shared" si="1"/>
        <v>3383.6859273899991</v>
      </c>
      <c r="O11" s="34">
        <f t="shared" si="2"/>
        <v>-2.6472610000837449E-2</v>
      </c>
    </row>
    <row r="12" spans="1:16" ht="18.95" customHeight="1" x14ac:dyDescent="0.25">
      <c r="A12" s="65"/>
      <c r="B12" s="27">
        <v>10</v>
      </c>
      <c r="C12" s="14">
        <v>3721.48084681</v>
      </c>
      <c r="D12" s="37">
        <v>3722</v>
      </c>
      <c r="E12" s="14"/>
      <c r="F12" s="14"/>
      <c r="G12" s="14">
        <v>60</v>
      </c>
      <c r="H12" s="24">
        <v>69</v>
      </c>
      <c r="I12" s="24">
        <v>480</v>
      </c>
      <c r="J12" s="30">
        <v>244.64744999999999</v>
      </c>
      <c r="K12" s="26">
        <v>568.14887999999996</v>
      </c>
      <c r="L12" s="23">
        <v>2200</v>
      </c>
      <c r="M12" s="7">
        <f>C12-D12+E12+H12+K12+L12+I12+J12+F12+G12</f>
        <v>3621.2771768099997</v>
      </c>
      <c r="O12" s="34">
        <f>C12-D12</f>
        <v>-0.51915318999999727</v>
      </c>
      <c r="P12" s="53"/>
    </row>
    <row r="13" spans="1:16" ht="18.95" customHeight="1" x14ac:dyDescent="0.25">
      <c r="A13" s="65"/>
      <c r="B13" s="27">
        <v>11</v>
      </c>
      <c r="C13" s="14">
        <v>3757.0003275662366</v>
      </c>
      <c r="D13" s="37">
        <v>3757</v>
      </c>
      <c r="E13" s="14"/>
      <c r="F13" s="14"/>
      <c r="G13" s="14">
        <v>60</v>
      </c>
      <c r="H13" s="24">
        <v>69</v>
      </c>
      <c r="I13" s="24">
        <v>480</v>
      </c>
      <c r="J13" s="30">
        <v>593.25282000000004</v>
      </c>
      <c r="K13" s="26">
        <v>217.79039999999998</v>
      </c>
      <c r="L13" s="23">
        <v>2200</v>
      </c>
      <c r="M13" s="7">
        <f t="shared" si="1"/>
        <v>3620.0435475662366</v>
      </c>
      <c r="O13" s="34">
        <f t="shared" si="2"/>
        <v>3.2756623659224715E-4</v>
      </c>
    </row>
    <row r="14" spans="1:16" ht="18.95" customHeight="1" x14ac:dyDescent="0.25">
      <c r="A14" s="65"/>
      <c r="B14" s="27">
        <v>12</v>
      </c>
      <c r="C14" s="14">
        <v>3375.6958461065724</v>
      </c>
      <c r="D14" s="33">
        <v>3375</v>
      </c>
      <c r="E14" s="14"/>
      <c r="F14" s="14"/>
      <c r="G14" s="14">
        <v>60</v>
      </c>
      <c r="H14" s="24">
        <v>69</v>
      </c>
      <c r="I14" s="24">
        <v>480</v>
      </c>
      <c r="J14" s="30">
        <v>356.22891000000004</v>
      </c>
      <c r="K14" s="26">
        <v>104.1606</v>
      </c>
      <c r="L14" s="23">
        <v>2200</v>
      </c>
      <c r="M14" s="7">
        <f t="shared" si="1"/>
        <v>3270.0853561065724</v>
      </c>
      <c r="N14" s="2"/>
      <c r="O14" s="34">
        <f t="shared" si="2"/>
        <v>0.69584610657238954</v>
      </c>
    </row>
    <row r="15" spans="1:16" ht="18.95" customHeight="1" x14ac:dyDescent="0.25">
      <c r="A15" s="65"/>
      <c r="B15" s="27">
        <v>13</v>
      </c>
      <c r="C15" s="14">
        <v>3256.3589645012844</v>
      </c>
      <c r="D15" s="37"/>
      <c r="E15" s="14">
        <f t="shared" si="0"/>
        <v>227.94512751508992</v>
      </c>
      <c r="F15" s="14"/>
      <c r="G15" s="14">
        <v>60</v>
      </c>
      <c r="H15" s="24">
        <v>69</v>
      </c>
      <c r="I15" s="24">
        <v>480</v>
      </c>
      <c r="J15" s="30">
        <v>320</v>
      </c>
      <c r="K15" s="26">
        <v>66.28403999999999</v>
      </c>
      <c r="L15" s="23">
        <v>2200</v>
      </c>
      <c r="M15" s="7">
        <f t="shared" si="1"/>
        <v>6679.5881320163744</v>
      </c>
      <c r="O15" s="34">
        <f t="shared" si="2"/>
        <v>3256.3589645012844</v>
      </c>
    </row>
    <row r="16" spans="1:16" ht="18.95" customHeight="1" x14ac:dyDescent="0.25">
      <c r="A16" s="65"/>
      <c r="B16" s="27">
        <v>14</v>
      </c>
      <c r="C16" s="14">
        <v>3406.0763006706748</v>
      </c>
      <c r="D16" s="37">
        <v>3259.71</v>
      </c>
      <c r="E16" s="14"/>
      <c r="F16" s="14"/>
      <c r="G16" s="14">
        <v>60</v>
      </c>
      <c r="H16" s="24">
        <v>69</v>
      </c>
      <c r="I16" s="24">
        <v>480</v>
      </c>
      <c r="J16" s="30">
        <v>398.50515000000001</v>
      </c>
      <c r="K16" s="26">
        <v>18.938279999999999</v>
      </c>
      <c r="L16" s="23">
        <v>2200</v>
      </c>
      <c r="M16" s="7">
        <f t="shared" si="1"/>
        <v>3372.8097306706745</v>
      </c>
      <c r="N16" s="2"/>
      <c r="O16" s="34">
        <f t="shared" si="2"/>
        <v>146.36630067067472</v>
      </c>
    </row>
    <row r="17" spans="1:25" ht="18.95" customHeight="1" x14ac:dyDescent="0.25">
      <c r="A17" s="65"/>
      <c r="B17" s="27">
        <v>15</v>
      </c>
      <c r="C17" s="16">
        <v>4184.7411152088407</v>
      </c>
      <c r="D17" s="38"/>
      <c r="E17" s="14">
        <f t="shared" si="0"/>
        <v>292.9318780646189</v>
      </c>
      <c r="F17" s="14"/>
      <c r="G17" s="14">
        <v>60</v>
      </c>
      <c r="H17" s="24">
        <v>69</v>
      </c>
      <c r="I17" s="24">
        <v>480</v>
      </c>
      <c r="J17" s="30">
        <v>400</v>
      </c>
      <c r="K17" s="26">
        <v>284.07443999999998</v>
      </c>
      <c r="L17" s="23">
        <v>2200</v>
      </c>
      <c r="M17" s="7">
        <f t="shared" si="1"/>
        <v>7970.74743327346</v>
      </c>
      <c r="N17" s="2"/>
      <c r="O17" s="34">
        <f t="shared" si="2"/>
        <v>4184.7411152088407</v>
      </c>
    </row>
    <row r="18" spans="1:25" ht="18.95" customHeight="1" x14ac:dyDescent="0.25">
      <c r="A18" s="65"/>
      <c r="B18" s="27">
        <v>16</v>
      </c>
      <c r="C18" s="16">
        <v>6753.8237237633793</v>
      </c>
      <c r="D18" s="37"/>
      <c r="E18" s="14">
        <f t="shared" si="0"/>
        <v>472.76766066343657</v>
      </c>
      <c r="F18" s="14"/>
      <c r="G18" s="14">
        <v>60</v>
      </c>
      <c r="H18" s="24">
        <v>69</v>
      </c>
      <c r="I18" s="24">
        <v>480</v>
      </c>
      <c r="J18" s="30">
        <v>573.84738000000004</v>
      </c>
      <c r="K18" s="26">
        <v>284.07443999999998</v>
      </c>
      <c r="L18" s="23">
        <v>2200</v>
      </c>
      <c r="M18" s="7">
        <f t="shared" si="1"/>
        <v>10893.513204426816</v>
      </c>
      <c r="O18" s="34">
        <f t="shared" si="2"/>
        <v>6753.8237237633793</v>
      </c>
    </row>
    <row r="19" spans="1:25" ht="18.95" customHeight="1" thickBot="1" x14ac:dyDescent="0.3">
      <c r="A19" s="65"/>
      <c r="B19" s="27">
        <v>17</v>
      </c>
      <c r="C19" s="14">
        <v>6583.3859658660012</v>
      </c>
      <c r="D19" s="37">
        <v>6300</v>
      </c>
      <c r="E19" s="14"/>
      <c r="F19" s="14"/>
      <c r="G19" s="14">
        <v>60</v>
      </c>
      <c r="H19" s="24">
        <v>69</v>
      </c>
      <c r="I19" s="24">
        <v>480</v>
      </c>
      <c r="J19" s="30">
        <v>241.18218000000002</v>
      </c>
      <c r="K19" s="26">
        <v>0</v>
      </c>
      <c r="L19" s="23">
        <v>2200</v>
      </c>
      <c r="M19" s="7">
        <f t="shared" si="1"/>
        <v>3333.568145866001</v>
      </c>
      <c r="N19" s="2"/>
      <c r="O19" s="34">
        <f t="shared" si="2"/>
        <v>283.38596586600124</v>
      </c>
      <c r="Q19" s="2"/>
      <c r="V19" s="2"/>
      <c r="X19" s="2"/>
      <c r="Y19" s="2"/>
    </row>
    <row r="20" spans="1:25" ht="18.95" customHeight="1" thickBot="1" x14ac:dyDescent="0.3">
      <c r="A20" s="65"/>
      <c r="B20" s="27">
        <v>18</v>
      </c>
      <c r="C20" s="14">
        <v>3752.8996075103896</v>
      </c>
      <c r="D20" s="48">
        <v>3753</v>
      </c>
      <c r="E20" s="14"/>
      <c r="F20" s="14"/>
      <c r="G20" s="14">
        <v>60</v>
      </c>
      <c r="H20" s="24">
        <v>69</v>
      </c>
      <c r="I20" s="24">
        <v>480</v>
      </c>
      <c r="J20" s="30">
        <v>548.89749000000006</v>
      </c>
      <c r="K20" s="26">
        <v>198.85212000000001</v>
      </c>
      <c r="L20" s="23">
        <v>2200</v>
      </c>
      <c r="M20" s="7">
        <f t="shared" si="1"/>
        <v>3556.6492175103895</v>
      </c>
      <c r="O20" s="34">
        <f t="shared" si="2"/>
        <v>-0.10039248961038538</v>
      </c>
    </row>
    <row r="21" spans="1:25" x14ac:dyDescent="0.25">
      <c r="A21" s="65"/>
      <c r="B21" s="27" t="s">
        <v>10</v>
      </c>
      <c r="C21" s="9">
        <f>SUM(C3:C20)</f>
        <v>99795.415692363167</v>
      </c>
      <c r="D21" s="18">
        <f t="shared" ref="D21:M21" si="3">SUM(D3:D20)</f>
        <v>45131.01</v>
      </c>
      <c r="E21" s="9">
        <f>SUM(E3:E20)</f>
        <v>3796.4511313067142</v>
      </c>
      <c r="F21" s="9">
        <f>SUM(F3:F20)</f>
        <v>0</v>
      </c>
      <c r="G21" s="9">
        <f>SUM(G3:G20)</f>
        <v>1080</v>
      </c>
      <c r="H21" s="9">
        <f>SUM(H3:H20)</f>
        <v>1242</v>
      </c>
      <c r="I21" s="9">
        <f t="shared" si="3"/>
        <v>8320</v>
      </c>
      <c r="J21" s="9">
        <f>SUM(J3:J20)</f>
        <v>6068.2851000000001</v>
      </c>
      <c r="K21" s="9">
        <f>SUM(K3:K20)</f>
        <v>2783.9289599999997</v>
      </c>
      <c r="L21" s="9">
        <f t="shared" si="3"/>
        <v>39100</v>
      </c>
      <c r="M21" s="9">
        <f t="shared" si="3"/>
        <v>117055.07088366988</v>
      </c>
    </row>
    <row r="22" spans="1:25" ht="8.25" customHeight="1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pans="1:25" x14ac:dyDescent="0.25">
      <c r="A23" s="67" t="s">
        <v>19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/>
      <c r="N23" s="55"/>
      <c r="O23" s="55"/>
      <c r="P23" s="55"/>
    </row>
    <row r="24" spans="1:25" ht="15" customHeight="1" x14ac:dyDescent="0.25">
      <c r="A24" s="70" t="s">
        <v>21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2"/>
      <c r="N24" s="55"/>
      <c r="O24" s="55"/>
      <c r="P24" s="55"/>
    </row>
    <row r="25" spans="1:25" ht="15" customHeight="1" x14ac:dyDescent="0.25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/>
      <c r="N25" s="55"/>
      <c r="O25" s="55"/>
      <c r="P25" s="55"/>
      <c r="R25" s="61"/>
      <c r="S25" s="61"/>
    </row>
    <row r="26" spans="1:25" ht="15" customHeight="1" x14ac:dyDescent="0.25">
      <c r="A26" s="70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55"/>
      <c r="O26" s="55"/>
      <c r="P26" s="55"/>
    </row>
    <row r="27" spans="1:25" ht="15" customHeight="1" x14ac:dyDescent="0.25">
      <c r="A27" s="70" t="s">
        <v>23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  <c r="N27" s="55"/>
      <c r="O27" s="55"/>
      <c r="P27" s="55"/>
    </row>
    <row r="28" spans="1:25" ht="15" customHeight="1" x14ac:dyDescent="0.25">
      <c r="A28" s="70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2"/>
      <c r="N28" s="55"/>
      <c r="O28" s="55"/>
      <c r="P28" s="55"/>
    </row>
    <row r="29" spans="1:25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55"/>
      <c r="O29" s="55"/>
      <c r="P29" s="55"/>
    </row>
    <row r="30" spans="1:25" x14ac:dyDescent="0.25">
      <c r="A30" s="55"/>
      <c r="B30" s="55"/>
      <c r="C30" s="55"/>
      <c r="D30" s="56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</sheetData>
  <mergeCells count="7">
    <mergeCell ref="A1:M1"/>
    <mergeCell ref="A22:M22"/>
    <mergeCell ref="A3:A21"/>
    <mergeCell ref="A29:M29"/>
    <mergeCell ref="A23:M23"/>
    <mergeCell ref="A24:M26"/>
    <mergeCell ref="A27:M28"/>
  </mergeCells>
  <pageMargins left="0.39370078740157483" right="0" top="0.39370078740157483" bottom="0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zoomScaleNormal="100" workbookViewId="0">
      <selection activeCell="J9" sqref="J9"/>
    </sheetView>
  </sheetViews>
  <sheetFormatPr defaultRowHeight="15" x14ac:dyDescent="0.25"/>
  <cols>
    <col min="1" max="1" width="5" customWidth="1"/>
    <col min="2" max="2" width="8.5703125" bestFit="1" customWidth="1"/>
    <col min="3" max="3" width="13.5703125" bestFit="1" customWidth="1"/>
    <col min="4" max="4" width="11.140625" customWidth="1"/>
    <col min="5" max="5" width="10.42578125" bestFit="1" customWidth="1"/>
    <col min="6" max="6" width="11.42578125" hidden="1" customWidth="1"/>
    <col min="7" max="7" width="11.140625" bestFit="1" customWidth="1"/>
    <col min="8" max="8" width="8.7109375" customWidth="1"/>
    <col min="9" max="9" width="11.42578125" bestFit="1" customWidth="1"/>
    <col min="10" max="11" width="10.42578125" bestFit="1" customWidth="1"/>
    <col min="12" max="12" width="11.42578125" bestFit="1" customWidth="1"/>
    <col min="13" max="13" width="16.28515625" customWidth="1"/>
    <col min="14" max="14" width="0.85546875" customWidth="1"/>
    <col min="15" max="15" width="13.28515625" style="34" bestFit="1" customWidth="1"/>
    <col min="22" max="22" width="16.28515625" bestFit="1" customWidth="1"/>
  </cols>
  <sheetData>
    <row r="1" spans="1:26" x14ac:dyDescent="0.25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26" ht="60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49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6" t="s">
        <v>14</v>
      </c>
    </row>
    <row r="3" spans="1:26" ht="18.95" customHeight="1" x14ac:dyDescent="0.25">
      <c r="A3" s="65" t="s">
        <v>3</v>
      </c>
      <c r="B3" s="27">
        <v>1</v>
      </c>
      <c r="C3" s="13">
        <v>4388.4733263999997</v>
      </c>
      <c r="D3" s="45">
        <v>4388.47</v>
      </c>
      <c r="E3" s="14"/>
      <c r="F3" s="14"/>
      <c r="G3" s="14">
        <v>60</v>
      </c>
      <c r="H3" s="21">
        <v>69</v>
      </c>
      <c r="I3" s="21">
        <v>1205</v>
      </c>
      <c r="J3" s="30">
        <v>2.0790899999999999</v>
      </c>
      <c r="K3" s="21">
        <v>28.407359999999997</v>
      </c>
      <c r="L3" s="22">
        <v>2700</v>
      </c>
      <c r="M3" s="7">
        <f t="shared" ref="M3:M20" si="0">C3-D3+E3+H3+K3+L3+I3+J3+F3+G3</f>
        <v>4064.4897763999998</v>
      </c>
      <c r="O3" s="34">
        <f>C3-D3</f>
        <v>3.3263999994233018E-3</v>
      </c>
      <c r="Q3" s="2"/>
    </row>
    <row r="4" spans="1:26" ht="18.95" customHeight="1" x14ac:dyDescent="0.25">
      <c r="A4" s="65"/>
      <c r="B4" s="27">
        <v>2</v>
      </c>
      <c r="C4" s="13">
        <v>5537.7104268246658</v>
      </c>
      <c r="D4" s="39">
        <v>5550</v>
      </c>
      <c r="E4" s="14"/>
      <c r="F4" s="14"/>
      <c r="G4" s="14">
        <v>60</v>
      </c>
      <c r="H4" s="21">
        <v>69</v>
      </c>
      <c r="I4" s="21">
        <v>1205</v>
      </c>
      <c r="J4" s="30">
        <v>750.5757900000001</v>
      </c>
      <c r="K4" s="21">
        <v>340.88928000000004</v>
      </c>
      <c r="L4" s="22">
        <v>2700</v>
      </c>
      <c r="M4" s="7">
        <f t="shared" si="0"/>
        <v>5113.1754968246651</v>
      </c>
      <c r="O4" s="34">
        <f t="shared" ref="O4:O20" si="1">C4-D4</f>
        <v>-12.289573175334226</v>
      </c>
      <c r="V4" s="47"/>
    </row>
    <row r="5" spans="1:26" ht="18.95" customHeight="1" x14ac:dyDescent="0.25">
      <c r="A5" s="65"/>
      <c r="B5" s="27">
        <v>3</v>
      </c>
      <c r="C5" s="13">
        <v>10239.885413127246</v>
      </c>
      <c r="D5" s="40">
        <v>10240</v>
      </c>
      <c r="E5" s="14"/>
      <c r="F5" s="14"/>
      <c r="G5" s="14">
        <v>60</v>
      </c>
      <c r="H5" s="21">
        <v>69</v>
      </c>
      <c r="I5" s="21">
        <v>1205</v>
      </c>
      <c r="J5" s="30">
        <v>390.88151999999997</v>
      </c>
      <c r="K5" s="21">
        <v>104.1606</v>
      </c>
      <c r="L5" s="22">
        <v>2700</v>
      </c>
      <c r="M5" s="7">
        <f t="shared" si="0"/>
        <v>4528.9275331272456</v>
      </c>
      <c r="O5" s="34">
        <f t="shared" si="1"/>
        <v>-0.1145868727544439</v>
      </c>
    </row>
    <row r="6" spans="1:26" ht="18.95" customHeight="1" x14ac:dyDescent="0.25">
      <c r="A6" s="65"/>
      <c r="B6" s="27">
        <v>4</v>
      </c>
      <c r="C6" s="13">
        <v>5343.2400053607735</v>
      </c>
      <c r="D6" s="33">
        <v>5344</v>
      </c>
      <c r="E6" s="14"/>
      <c r="F6" s="14"/>
      <c r="G6" s="14">
        <v>60</v>
      </c>
      <c r="H6" s="21">
        <v>69</v>
      </c>
      <c r="I6" s="21">
        <v>1205</v>
      </c>
      <c r="J6" s="30">
        <v>539.88777000000005</v>
      </c>
      <c r="K6" s="21">
        <v>473.45735999999999</v>
      </c>
      <c r="L6" s="22">
        <v>2700</v>
      </c>
      <c r="M6" s="7">
        <f t="shared" si="0"/>
        <v>5046.5851353607732</v>
      </c>
      <c r="O6" s="34">
        <f t="shared" si="1"/>
        <v>-0.75999463922653376</v>
      </c>
      <c r="S6" s="2"/>
      <c r="V6" s="2"/>
      <c r="Z6" s="2"/>
    </row>
    <row r="7" spans="1:26" ht="18.95" customHeight="1" x14ac:dyDescent="0.25">
      <c r="A7" s="65"/>
      <c r="B7" s="27">
        <v>5</v>
      </c>
      <c r="C7" s="13">
        <v>5365.1953672760083</v>
      </c>
      <c r="D7" s="40">
        <v>5365.2</v>
      </c>
      <c r="E7" s="14"/>
      <c r="F7" s="14"/>
      <c r="G7" s="14">
        <v>60</v>
      </c>
      <c r="H7" s="21">
        <v>69</v>
      </c>
      <c r="I7" s="21">
        <v>1205</v>
      </c>
      <c r="J7" s="30">
        <v>597.41118000000006</v>
      </c>
      <c r="K7" s="21">
        <v>321.95100000000002</v>
      </c>
      <c r="L7" s="22">
        <v>2700</v>
      </c>
      <c r="M7" s="7">
        <f t="shared" si="0"/>
        <v>4953.3575472760085</v>
      </c>
      <c r="O7" s="34">
        <f t="shared" si="1"/>
        <v>-4.6327239915626706E-3</v>
      </c>
    </row>
    <row r="8" spans="1:26" ht="18.95" customHeight="1" x14ac:dyDescent="0.25">
      <c r="A8" s="65"/>
      <c r="B8" s="27">
        <v>6</v>
      </c>
      <c r="C8" s="13">
        <v>4690.6300575700006</v>
      </c>
      <c r="D8" s="33">
        <v>4692</v>
      </c>
      <c r="E8" s="14"/>
      <c r="F8" s="14"/>
      <c r="G8" s="14">
        <v>60</v>
      </c>
      <c r="H8" s="21">
        <v>69</v>
      </c>
      <c r="I8" s="21">
        <v>1205</v>
      </c>
      <c r="J8" s="30">
        <v>217.41972000000001</v>
      </c>
      <c r="K8" s="21">
        <v>85.222320000000011</v>
      </c>
      <c r="L8" s="22">
        <v>2700</v>
      </c>
      <c r="M8" s="7">
        <f t="shared" si="0"/>
        <v>4335.2720975700004</v>
      </c>
      <c r="O8" s="34">
        <f t="shared" si="1"/>
        <v>-1.3699424299993552</v>
      </c>
      <c r="P8" s="2"/>
      <c r="Q8" s="2"/>
    </row>
    <row r="9" spans="1:26" ht="18.95" customHeight="1" x14ac:dyDescent="0.25">
      <c r="A9" s="65"/>
      <c r="B9" s="27">
        <v>7</v>
      </c>
      <c r="C9" s="13">
        <v>6231.084981474628</v>
      </c>
      <c r="D9" s="38"/>
      <c r="E9" s="14">
        <f t="shared" ref="E9:E20" si="2">(C9-D9)*0.07</f>
        <v>436.17594870322398</v>
      </c>
      <c r="F9" s="14"/>
      <c r="G9" s="14">
        <v>60</v>
      </c>
      <c r="H9" s="21">
        <v>69</v>
      </c>
      <c r="I9" s="21">
        <v>1205</v>
      </c>
      <c r="J9" s="30">
        <v>376.32743999999997</v>
      </c>
      <c r="K9" s="21">
        <v>274.60523999999998</v>
      </c>
      <c r="L9" s="22">
        <v>2700</v>
      </c>
      <c r="M9" s="7">
        <f t="shared" si="0"/>
        <v>11352.19361017785</v>
      </c>
      <c r="O9" s="34">
        <f t="shared" si="1"/>
        <v>6231.084981474628</v>
      </c>
    </row>
    <row r="10" spans="1:26" ht="18.95" customHeight="1" x14ac:dyDescent="0.25">
      <c r="A10" s="65"/>
      <c r="B10" s="27">
        <v>8</v>
      </c>
      <c r="C10" s="13">
        <v>4897.523561462408</v>
      </c>
      <c r="D10" s="39">
        <v>4900</v>
      </c>
      <c r="E10" s="14"/>
      <c r="F10" s="14"/>
      <c r="G10" s="14">
        <v>60</v>
      </c>
      <c r="H10" s="21">
        <v>69</v>
      </c>
      <c r="I10" s="21">
        <v>1205</v>
      </c>
      <c r="J10" s="30">
        <v>99.799469999999999</v>
      </c>
      <c r="K10" s="21">
        <v>0</v>
      </c>
      <c r="L10" s="22">
        <v>2700</v>
      </c>
      <c r="M10" s="7">
        <f t="shared" si="0"/>
        <v>4131.3230314624079</v>
      </c>
      <c r="O10" s="34">
        <f t="shared" si="1"/>
        <v>-2.4764385375920028</v>
      </c>
    </row>
    <row r="11" spans="1:26" ht="18.95" customHeight="1" x14ac:dyDescent="0.25">
      <c r="A11" s="65"/>
      <c r="B11" s="27">
        <v>9</v>
      </c>
      <c r="C11" s="13">
        <v>11707.00309461178</v>
      </c>
      <c r="D11" s="39"/>
      <c r="E11" s="14">
        <f t="shared" si="2"/>
        <v>819.49021662282473</v>
      </c>
      <c r="F11" s="14"/>
      <c r="G11" s="14">
        <v>60</v>
      </c>
      <c r="H11" s="21">
        <v>69</v>
      </c>
      <c r="I11" s="21">
        <v>1205</v>
      </c>
      <c r="J11" s="30">
        <v>995.9163299999999</v>
      </c>
      <c r="K11" s="21">
        <v>123.09888000000001</v>
      </c>
      <c r="L11" s="22">
        <v>2700</v>
      </c>
      <c r="M11" s="7">
        <f t="shared" si="0"/>
        <v>17679.508521234602</v>
      </c>
      <c r="O11" s="34">
        <f t="shared" si="1"/>
        <v>11707.00309461178</v>
      </c>
    </row>
    <row r="12" spans="1:26" ht="18.95" customHeight="1" x14ac:dyDescent="0.25">
      <c r="A12" s="65"/>
      <c r="B12" s="27">
        <v>10</v>
      </c>
      <c r="C12" s="13">
        <v>5414.8859896589693</v>
      </c>
      <c r="D12" s="39">
        <v>5415</v>
      </c>
      <c r="E12" s="14"/>
      <c r="F12" s="14"/>
      <c r="G12" s="14">
        <v>60</v>
      </c>
      <c r="H12" s="21">
        <v>69</v>
      </c>
      <c r="I12" s="21">
        <v>1205</v>
      </c>
      <c r="J12" s="30">
        <v>721.46753999999999</v>
      </c>
      <c r="K12" s="21">
        <v>473.45735999999999</v>
      </c>
      <c r="L12" s="22">
        <v>2700</v>
      </c>
      <c r="M12" s="7">
        <f t="shared" si="0"/>
        <v>5228.8108896589692</v>
      </c>
      <c r="O12" s="34">
        <f t="shared" si="1"/>
        <v>-0.11401034103073471</v>
      </c>
    </row>
    <row r="13" spans="1:26" ht="18.95" customHeight="1" x14ac:dyDescent="0.25">
      <c r="A13" s="65"/>
      <c r="B13" s="27">
        <v>11</v>
      </c>
      <c r="C13" s="13">
        <v>5444.844213914198</v>
      </c>
      <c r="D13" s="40">
        <v>5665.75</v>
      </c>
      <c r="E13" s="14"/>
      <c r="F13" s="14"/>
      <c r="G13" s="14">
        <v>60</v>
      </c>
      <c r="H13" s="21">
        <v>69</v>
      </c>
      <c r="I13" s="21">
        <v>1205</v>
      </c>
      <c r="J13" s="30">
        <v>756.81323999999995</v>
      </c>
      <c r="K13" s="21">
        <v>321.95100000000002</v>
      </c>
      <c r="L13" s="22">
        <v>2700</v>
      </c>
      <c r="M13" s="7">
        <f t="shared" si="0"/>
        <v>4891.8584539141975</v>
      </c>
      <c r="N13" t="s">
        <v>11</v>
      </c>
      <c r="O13" s="34">
        <f t="shared" si="1"/>
        <v>-220.90578608580199</v>
      </c>
    </row>
    <row r="14" spans="1:26" ht="18.95" customHeight="1" x14ac:dyDescent="0.25">
      <c r="A14" s="65"/>
      <c r="B14" s="27">
        <v>12</v>
      </c>
      <c r="C14" s="13">
        <v>5031.7365600000012</v>
      </c>
      <c r="D14" s="39">
        <v>5030</v>
      </c>
      <c r="E14" s="14"/>
      <c r="F14" s="14"/>
      <c r="G14" s="14">
        <v>60</v>
      </c>
      <c r="H14" s="21">
        <v>69</v>
      </c>
      <c r="I14" s="21">
        <v>1205</v>
      </c>
      <c r="J14" s="30">
        <v>419.98977000000002</v>
      </c>
      <c r="K14" s="21">
        <v>340.88928000000004</v>
      </c>
      <c r="L14" s="22">
        <v>2700</v>
      </c>
      <c r="M14" s="7">
        <f t="shared" si="0"/>
        <v>4796.6156100000007</v>
      </c>
      <c r="O14" s="34">
        <f t="shared" si="1"/>
        <v>1.7365600000011909</v>
      </c>
    </row>
    <row r="15" spans="1:26" ht="18.95" customHeight="1" x14ac:dyDescent="0.25">
      <c r="A15" s="65"/>
      <c r="B15" s="27">
        <v>13</v>
      </c>
      <c r="C15" s="13">
        <v>4783.6048599999995</v>
      </c>
      <c r="D15" s="33">
        <v>4784</v>
      </c>
      <c r="E15" s="14"/>
      <c r="F15" s="14"/>
      <c r="G15" s="14">
        <v>60</v>
      </c>
      <c r="H15" s="21">
        <v>69</v>
      </c>
      <c r="I15" s="21">
        <v>1205</v>
      </c>
      <c r="J15" s="30">
        <v>282.07233000000002</v>
      </c>
      <c r="K15" s="21">
        <v>312.48179999999996</v>
      </c>
      <c r="L15" s="22">
        <v>2700</v>
      </c>
      <c r="M15" s="7">
        <f t="shared" si="0"/>
        <v>4628.158989999999</v>
      </c>
      <c r="O15" s="34">
        <f t="shared" si="1"/>
        <v>-0.39514000000053784</v>
      </c>
      <c r="R15" s="52"/>
    </row>
    <row r="16" spans="1:26" ht="18.95" customHeight="1" x14ac:dyDescent="0.25">
      <c r="A16" s="65"/>
      <c r="B16" s="27">
        <v>14</v>
      </c>
      <c r="C16" s="13">
        <v>5514.911677018682</v>
      </c>
      <c r="D16" s="33">
        <v>5520</v>
      </c>
      <c r="E16" s="14"/>
      <c r="F16" s="14"/>
      <c r="G16" s="14">
        <v>60</v>
      </c>
      <c r="H16" s="21">
        <v>69</v>
      </c>
      <c r="I16" s="21">
        <v>1205</v>
      </c>
      <c r="J16" s="30">
        <v>870.47379000000001</v>
      </c>
      <c r="K16" s="21">
        <v>265.13615999999996</v>
      </c>
      <c r="L16" s="22">
        <v>2700</v>
      </c>
      <c r="M16" s="7">
        <f t="shared" si="0"/>
        <v>5164.521627018682</v>
      </c>
      <c r="O16" s="34">
        <f t="shared" si="1"/>
        <v>-5.0883229813180151</v>
      </c>
    </row>
    <row r="17" spans="1:21" ht="18.95" customHeight="1" x14ac:dyDescent="0.25">
      <c r="A17" s="65"/>
      <c r="B17" s="27">
        <v>15</v>
      </c>
      <c r="C17" s="13">
        <v>4628.0948198044953</v>
      </c>
      <c r="D17" s="38">
        <v>4628.09</v>
      </c>
      <c r="E17" s="14"/>
      <c r="F17" s="14"/>
      <c r="G17" s="14">
        <v>60</v>
      </c>
      <c r="H17" s="21">
        <v>69</v>
      </c>
      <c r="I17" s="21">
        <v>1205</v>
      </c>
      <c r="J17" s="30">
        <v>419.29667999999998</v>
      </c>
      <c r="K17" s="21">
        <v>0</v>
      </c>
      <c r="L17" s="22">
        <v>2700</v>
      </c>
      <c r="M17" s="7">
        <f t="shared" si="0"/>
        <v>4453.3014998044955</v>
      </c>
      <c r="O17" s="34">
        <f t="shared" si="1"/>
        <v>4.8198044951277552E-3</v>
      </c>
    </row>
    <row r="18" spans="1:21" ht="18.95" customHeight="1" x14ac:dyDescent="0.25">
      <c r="A18" s="65"/>
      <c r="B18" s="27">
        <v>16</v>
      </c>
      <c r="C18" s="13">
        <v>5415.4479971945075</v>
      </c>
      <c r="D18" s="41"/>
      <c r="E18" s="14">
        <f t="shared" si="2"/>
        <v>379.08135980361556</v>
      </c>
      <c r="F18" s="14"/>
      <c r="G18" s="14">
        <v>60</v>
      </c>
      <c r="H18" s="21">
        <v>69</v>
      </c>
      <c r="I18" s="21">
        <v>1205</v>
      </c>
      <c r="J18" s="30">
        <v>516.32406000000003</v>
      </c>
      <c r="K18" s="21">
        <v>454.51907999999997</v>
      </c>
      <c r="L18" s="22">
        <v>2700</v>
      </c>
      <c r="M18" s="7">
        <f t="shared" si="0"/>
        <v>10799.372496998125</v>
      </c>
      <c r="O18" s="34">
        <f>C18-D18-2400</f>
        <v>3015.4479971945075</v>
      </c>
    </row>
    <row r="19" spans="1:21" ht="18.95" customHeight="1" x14ac:dyDescent="0.25">
      <c r="A19" s="65"/>
      <c r="B19" s="27">
        <v>17</v>
      </c>
      <c r="C19" s="13">
        <v>5825.27263759787</v>
      </c>
      <c r="D19" s="40">
        <v>5825.27</v>
      </c>
      <c r="E19" s="14"/>
      <c r="F19" s="14"/>
      <c r="G19" s="14">
        <v>60</v>
      </c>
      <c r="H19" s="21">
        <v>69</v>
      </c>
      <c r="I19" s="21">
        <v>1205</v>
      </c>
      <c r="J19" s="30">
        <v>1061.0632800000001</v>
      </c>
      <c r="K19" s="21">
        <v>284.07443999999998</v>
      </c>
      <c r="L19" s="22">
        <v>2700</v>
      </c>
      <c r="M19" s="7">
        <f t="shared" si="0"/>
        <v>5379.1403575978693</v>
      </c>
      <c r="O19" s="34">
        <f t="shared" si="1"/>
        <v>2.6375978695796221E-3</v>
      </c>
    </row>
    <row r="20" spans="1:21" ht="18.95" customHeight="1" x14ac:dyDescent="0.25">
      <c r="A20" s="65"/>
      <c r="B20" s="27">
        <v>18</v>
      </c>
      <c r="C20" s="13">
        <v>5183.3702100111295</v>
      </c>
      <c r="D20" s="39"/>
      <c r="E20" s="14">
        <f t="shared" si="2"/>
        <v>362.83591470077909</v>
      </c>
      <c r="F20" s="14"/>
      <c r="G20" s="14">
        <v>60</v>
      </c>
      <c r="H20" s="21">
        <v>69</v>
      </c>
      <c r="I20" s="21">
        <v>1205</v>
      </c>
      <c r="J20" s="30">
        <v>809.48519999999996</v>
      </c>
      <c r="K20" s="21">
        <v>284.07443999999998</v>
      </c>
      <c r="L20" s="22">
        <v>2700</v>
      </c>
      <c r="M20" s="7">
        <f t="shared" si="0"/>
        <v>10673.765764711909</v>
      </c>
      <c r="O20" s="34">
        <f t="shared" si="1"/>
        <v>5183.3702100111295</v>
      </c>
    </row>
    <row r="21" spans="1:21" ht="18.95" customHeight="1" x14ac:dyDescent="0.25">
      <c r="A21" s="65"/>
      <c r="B21" s="1"/>
      <c r="C21" s="6"/>
      <c r="D21" s="11"/>
      <c r="E21" s="14"/>
      <c r="F21" s="14"/>
      <c r="G21" s="14"/>
      <c r="H21" s="20"/>
      <c r="I21" s="21"/>
      <c r="J21" s="30">
        <v>643.15260000000001</v>
      </c>
      <c r="K21" s="10"/>
      <c r="L21" s="8"/>
      <c r="M21" s="7"/>
    </row>
    <row r="22" spans="1:21" x14ac:dyDescent="0.25">
      <c r="A22" s="65"/>
      <c r="B22" s="27" t="s">
        <v>10</v>
      </c>
      <c r="C22" s="9">
        <f t="shared" ref="C22:M22" si="3">SUM(C3:C20)</f>
        <v>105642.91519930738</v>
      </c>
      <c r="D22" s="9">
        <f t="shared" si="3"/>
        <v>77347.78</v>
      </c>
      <c r="E22" s="9">
        <f t="shared" si="3"/>
        <v>1997.5834398304432</v>
      </c>
      <c r="F22" s="9">
        <f t="shared" si="3"/>
        <v>0</v>
      </c>
      <c r="G22" s="9">
        <f t="shared" si="3"/>
        <v>1080</v>
      </c>
      <c r="H22" s="9">
        <f t="shared" si="3"/>
        <v>1242</v>
      </c>
      <c r="I22" s="9">
        <f t="shared" si="3"/>
        <v>21690</v>
      </c>
      <c r="J22" s="9">
        <f t="shared" si="3"/>
        <v>9827.2841999999982</v>
      </c>
      <c r="K22" s="9">
        <f t="shared" si="3"/>
        <v>4488.3756000000003</v>
      </c>
      <c r="L22" s="9">
        <f t="shared" si="3"/>
        <v>48600</v>
      </c>
      <c r="M22" s="9">
        <f t="shared" si="3"/>
        <v>117220.37843913778</v>
      </c>
    </row>
    <row r="23" spans="1:21" ht="8.25" customHeight="1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pans="1:21" x14ac:dyDescent="0.25">
      <c r="A24" s="67" t="s">
        <v>19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9"/>
      <c r="N24" s="57"/>
      <c r="O24" s="57"/>
      <c r="P24" s="57"/>
      <c r="Q24" s="55"/>
      <c r="R24" s="55"/>
      <c r="S24" s="55"/>
      <c r="T24" s="55"/>
      <c r="U24" s="55"/>
    </row>
    <row r="25" spans="1:21" ht="15" customHeight="1" x14ac:dyDescent="0.25">
      <c r="A25" s="70" t="s">
        <v>21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/>
      <c r="N25" s="57"/>
      <c r="O25" s="57"/>
      <c r="P25" s="57"/>
      <c r="Q25" s="55"/>
      <c r="R25" s="55"/>
      <c r="S25" s="55"/>
      <c r="T25" s="55"/>
      <c r="U25" s="55"/>
    </row>
    <row r="26" spans="1:21" x14ac:dyDescent="0.25">
      <c r="A26" s="70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57"/>
      <c r="O26" s="57"/>
      <c r="P26" s="57"/>
      <c r="Q26" s="55"/>
      <c r="R26" s="55"/>
      <c r="S26" s="55"/>
      <c r="T26" s="55"/>
      <c r="U26" s="55"/>
    </row>
    <row r="27" spans="1:21" x14ac:dyDescent="0.25">
      <c r="A27" s="70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  <c r="N27" s="57"/>
      <c r="O27" s="57"/>
      <c r="P27" s="57"/>
      <c r="Q27" s="55"/>
      <c r="R27" s="55"/>
      <c r="S27" s="55"/>
      <c r="T27" s="55"/>
      <c r="U27" s="55"/>
    </row>
    <row r="28" spans="1:21" ht="15" customHeight="1" x14ac:dyDescent="0.25">
      <c r="A28" s="70" t="s">
        <v>23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2"/>
      <c r="N28" s="57"/>
      <c r="O28" s="57"/>
      <c r="P28" s="57"/>
      <c r="Q28" s="55"/>
      <c r="R28" s="55"/>
      <c r="S28" s="55"/>
      <c r="T28" s="55"/>
      <c r="U28" s="55"/>
    </row>
    <row r="29" spans="1:21" ht="15" customHeight="1" x14ac:dyDescent="0.25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2"/>
      <c r="N29" s="57"/>
      <c r="O29" s="57"/>
      <c r="P29" s="57"/>
      <c r="Q29" s="55"/>
      <c r="R29" s="55"/>
      <c r="S29" s="55"/>
      <c r="T29" s="55"/>
      <c r="U29" s="55"/>
    </row>
    <row r="30" spans="1:21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57"/>
      <c r="O30" s="57"/>
      <c r="P30" s="57"/>
      <c r="Q30" s="55"/>
      <c r="R30" s="55"/>
      <c r="S30" s="55"/>
      <c r="T30" s="55"/>
      <c r="U30" s="55"/>
    </row>
    <row r="31" spans="1:21" ht="15" customHeight="1" x14ac:dyDescent="0.25">
      <c r="A31" s="57"/>
      <c r="B31" s="57"/>
      <c r="C31" s="57"/>
      <c r="D31" s="58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5"/>
      <c r="R31" s="55"/>
      <c r="S31" s="55"/>
      <c r="T31" s="55"/>
      <c r="U31" s="55"/>
    </row>
    <row r="32" spans="1:21" ht="15" customHeight="1" x14ac:dyDescent="0.25">
      <c r="D32" s="19"/>
    </row>
    <row r="33" spans="4:4" x14ac:dyDescent="0.25">
      <c r="D33" s="19"/>
    </row>
    <row r="34" spans="4:4" x14ac:dyDescent="0.25">
      <c r="D34" s="19"/>
    </row>
  </sheetData>
  <mergeCells count="7">
    <mergeCell ref="A1:M1"/>
    <mergeCell ref="A23:M23"/>
    <mergeCell ref="A3:A22"/>
    <mergeCell ref="A30:M30"/>
    <mergeCell ref="A25:M27"/>
    <mergeCell ref="A24:M24"/>
    <mergeCell ref="A28:M29"/>
  </mergeCells>
  <pageMargins left="0.47244094488188981" right="0" top="0.39370078740157483" bottom="0.19685039370078741" header="0" footer="0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zoomScaleNormal="100" workbookViewId="0">
      <selection activeCell="D7" sqref="D7"/>
    </sheetView>
  </sheetViews>
  <sheetFormatPr defaultRowHeight="15" x14ac:dyDescent="0.25"/>
  <cols>
    <col min="1" max="1" width="5" customWidth="1"/>
    <col min="2" max="2" width="8.5703125" bestFit="1" customWidth="1"/>
    <col min="3" max="3" width="13.5703125" bestFit="1" customWidth="1"/>
    <col min="4" max="4" width="13.140625" customWidth="1"/>
    <col min="5" max="5" width="10.42578125" bestFit="1" customWidth="1"/>
    <col min="6" max="6" width="11.7109375" hidden="1" customWidth="1"/>
    <col min="7" max="7" width="11.140625" bestFit="1" customWidth="1"/>
    <col min="8" max="8" width="10.42578125" bestFit="1" customWidth="1"/>
    <col min="9" max="9" width="11.42578125" bestFit="1" customWidth="1"/>
    <col min="10" max="10" width="11.140625" customWidth="1"/>
    <col min="11" max="11" width="10.42578125" bestFit="1" customWidth="1"/>
    <col min="12" max="12" width="11.42578125" bestFit="1" customWidth="1"/>
    <col min="13" max="13" width="15.5703125" customWidth="1"/>
    <col min="14" max="14" width="1" customWidth="1"/>
    <col min="15" max="15" width="17.42578125" style="34" bestFit="1" customWidth="1"/>
    <col min="16" max="16" width="18.42578125" bestFit="1" customWidth="1"/>
  </cols>
  <sheetData>
    <row r="1" spans="1:21" x14ac:dyDescent="0.25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21" ht="47.25" customHeight="1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49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6" t="s">
        <v>14</v>
      </c>
    </row>
    <row r="3" spans="1:21" ht="18.95" customHeight="1" x14ac:dyDescent="0.25">
      <c r="A3" s="65" t="s">
        <v>4</v>
      </c>
      <c r="B3" s="27">
        <v>1</v>
      </c>
      <c r="C3" s="14">
        <v>5037.6824904184896</v>
      </c>
      <c r="D3" s="15"/>
      <c r="E3" s="14">
        <f t="shared" ref="E3:E19" si="0">(C3-D3)*0.07</f>
        <v>352.6377743292943</v>
      </c>
      <c r="F3" s="14"/>
      <c r="G3" s="14">
        <v>60</v>
      </c>
      <c r="H3" s="21">
        <v>69</v>
      </c>
      <c r="I3" s="21">
        <v>1205</v>
      </c>
      <c r="J3" s="21">
        <v>227.25948</v>
      </c>
      <c r="K3" s="24">
        <v>163.27548000000002</v>
      </c>
      <c r="L3" s="22">
        <v>2700</v>
      </c>
      <c r="M3" s="7">
        <f>C3-D3+E3+H3+K3+L3+I3+J3+F3+G3</f>
        <v>9814.8552247477855</v>
      </c>
      <c r="O3" s="34">
        <f>C3-D3</f>
        <v>5037.6824904184896</v>
      </c>
      <c r="R3" s="2"/>
    </row>
    <row r="4" spans="1:21" ht="18.95" customHeight="1" x14ac:dyDescent="0.25">
      <c r="A4" s="65"/>
      <c r="B4" s="27">
        <v>2</v>
      </c>
      <c r="C4" s="14">
        <v>5095.8735798634607</v>
      </c>
      <c r="D4" s="15"/>
      <c r="E4" s="14">
        <f t="shared" si="0"/>
        <v>356.71115059044229</v>
      </c>
      <c r="F4" s="14"/>
      <c r="G4" s="14">
        <v>60</v>
      </c>
      <c r="H4" s="21">
        <v>69</v>
      </c>
      <c r="I4" s="21">
        <v>1205</v>
      </c>
      <c r="J4" s="21">
        <v>236.72868</v>
      </c>
      <c r="K4" s="24">
        <v>223.42956000000001</v>
      </c>
      <c r="L4" s="22">
        <v>2700</v>
      </c>
      <c r="M4" s="7">
        <f t="shared" ref="M4:M20" si="1">C4-D4+E4+H4+K4+L4+I4+J4+F4+G4</f>
        <v>9946.7429704539027</v>
      </c>
      <c r="O4" s="34">
        <f t="shared" ref="O4:O20" si="2">C4-D4</f>
        <v>5095.8735798634607</v>
      </c>
      <c r="P4" s="52"/>
      <c r="U4" s="2"/>
    </row>
    <row r="5" spans="1:21" ht="18.95" customHeight="1" x14ac:dyDescent="0.25">
      <c r="A5" s="65"/>
      <c r="B5" s="27">
        <v>3</v>
      </c>
      <c r="C5" s="14">
        <v>10615.681821669574</v>
      </c>
      <c r="D5" s="42">
        <v>10616</v>
      </c>
      <c r="E5" s="14"/>
      <c r="F5" s="14"/>
      <c r="G5" s="14">
        <v>60</v>
      </c>
      <c r="H5" s="21">
        <v>69</v>
      </c>
      <c r="I5" s="21">
        <v>1205</v>
      </c>
      <c r="J5" s="21">
        <v>113.62967999999999</v>
      </c>
      <c r="K5" s="24">
        <v>68.747519999999994</v>
      </c>
      <c r="L5" s="22">
        <v>2700</v>
      </c>
      <c r="M5" s="7">
        <f t="shared" si="1"/>
        <v>4216.0590216695737</v>
      </c>
      <c r="O5" s="34">
        <f t="shared" si="2"/>
        <v>-0.31817833042623533</v>
      </c>
    </row>
    <row r="6" spans="1:21" ht="18.95" customHeight="1" x14ac:dyDescent="0.25">
      <c r="A6" s="65"/>
      <c r="B6" s="27">
        <v>4</v>
      </c>
      <c r="C6" s="14">
        <v>5041.3601166670842</v>
      </c>
      <c r="D6" s="38">
        <v>5041.3599999999997</v>
      </c>
      <c r="E6" s="14"/>
      <c r="F6" s="14"/>
      <c r="G6" s="14">
        <v>60</v>
      </c>
      <c r="H6" s="21">
        <v>69</v>
      </c>
      <c r="I6" s="21">
        <v>1205</v>
      </c>
      <c r="J6" s="21">
        <v>316.64251999999999</v>
      </c>
      <c r="K6" s="24">
        <v>240.61643999999998</v>
      </c>
      <c r="L6" s="22">
        <v>2700</v>
      </c>
      <c r="M6" s="7">
        <f t="shared" si="1"/>
        <v>4591.2590766670846</v>
      </c>
      <c r="O6" s="34">
        <f t="shared" si="2"/>
        <v>1.1666708451230079E-4</v>
      </c>
    </row>
    <row r="7" spans="1:21" ht="18.95" customHeight="1" x14ac:dyDescent="0.25">
      <c r="A7" s="65"/>
      <c r="B7" s="27">
        <v>5</v>
      </c>
      <c r="C7" s="14">
        <v>19028.234284923594</v>
      </c>
      <c r="D7" s="43"/>
      <c r="E7" s="14">
        <f t="shared" si="0"/>
        <v>1331.9763999446518</v>
      </c>
      <c r="F7" s="14"/>
      <c r="G7" s="14">
        <v>60</v>
      </c>
      <c r="H7" s="21">
        <v>69</v>
      </c>
      <c r="I7" s="21">
        <v>1205</v>
      </c>
      <c r="J7" s="21">
        <v>454.51907999999997</v>
      </c>
      <c r="K7" s="24">
        <v>429.67223999999999</v>
      </c>
      <c r="L7" s="22">
        <v>2700</v>
      </c>
      <c r="M7" s="7">
        <f t="shared" si="1"/>
        <v>25278.402004868243</v>
      </c>
      <c r="O7" s="34">
        <f t="shared" si="2"/>
        <v>19028.234284923594</v>
      </c>
      <c r="P7" s="31"/>
      <c r="R7" s="2"/>
    </row>
    <row r="8" spans="1:21" ht="18.95" customHeight="1" x14ac:dyDescent="0.25">
      <c r="A8" s="65"/>
      <c r="B8" s="27">
        <v>6</v>
      </c>
      <c r="C8" s="14">
        <v>10300</v>
      </c>
      <c r="D8" s="42">
        <v>10300</v>
      </c>
      <c r="E8" s="14"/>
      <c r="F8" s="14"/>
      <c r="G8" s="14">
        <v>60</v>
      </c>
      <c r="H8" s="21">
        <v>69</v>
      </c>
      <c r="I8" s="21">
        <v>1205</v>
      </c>
      <c r="J8" s="21">
        <v>284.07443999999998</v>
      </c>
      <c r="K8" s="24">
        <v>283.58364</v>
      </c>
      <c r="L8" s="22">
        <v>2700</v>
      </c>
      <c r="M8" s="7">
        <f t="shared" si="1"/>
        <v>4601.6580800000002</v>
      </c>
      <c r="O8" s="34">
        <f t="shared" si="2"/>
        <v>0</v>
      </c>
    </row>
    <row r="9" spans="1:21" ht="18.95" customHeight="1" thickBot="1" x14ac:dyDescent="0.3">
      <c r="A9" s="65"/>
      <c r="B9" s="27">
        <v>7</v>
      </c>
      <c r="C9" s="14">
        <v>4892.2525696611146</v>
      </c>
      <c r="D9" s="44">
        <v>4892</v>
      </c>
      <c r="E9" s="14"/>
      <c r="F9" s="14"/>
      <c r="G9" s="14">
        <v>60</v>
      </c>
      <c r="H9" s="21">
        <v>69</v>
      </c>
      <c r="I9" s="21">
        <v>1205</v>
      </c>
      <c r="J9" s="21">
        <v>265.13615999999996</v>
      </c>
      <c r="K9" s="24">
        <v>249.20988</v>
      </c>
      <c r="L9" s="22">
        <v>2700</v>
      </c>
      <c r="M9" s="7">
        <f t="shared" si="1"/>
        <v>4548.5986096611141</v>
      </c>
      <c r="O9" s="34">
        <f t="shared" si="2"/>
        <v>0.25256966111464862</v>
      </c>
    </row>
    <row r="10" spans="1:21" ht="18.95" customHeight="1" thickBot="1" x14ac:dyDescent="0.3">
      <c r="A10" s="65"/>
      <c r="B10" s="27">
        <v>8</v>
      </c>
      <c r="C10" s="14">
        <v>10450</v>
      </c>
      <c r="D10" s="51">
        <v>10450</v>
      </c>
      <c r="E10" s="14"/>
      <c r="F10" s="14"/>
      <c r="G10" s="14">
        <v>60</v>
      </c>
      <c r="H10" s="21">
        <v>69</v>
      </c>
      <c r="I10" s="21">
        <v>1205</v>
      </c>
      <c r="J10" s="21">
        <v>321.95100000000002</v>
      </c>
      <c r="K10" s="24">
        <v>240.61643999999998</v>
      </c>
      <c r="L10" s="22">
        <v>2700</v>
      </c>
      <c r="M10" s="7">
        <f t="shared" si="1"/>
        <v>4596.5674399999998</v>
      </c>
      <c r="O10" s="34">
        <f t="shared" si="2"/>
        <v>0</v>
      </c>
      <c r="P10" s="31"/>
    </row>
    <row r="11" spans="1:21" ht="18.95" customHeight="1" x14ac:dyDescent="0.25">
      <c r="A11" s="65"/>
      <c r="B11" s="27">
        <v>9</v>
      </c>
      <c r="C11" s="14">
        <v>5370.351031943369</v>
      </c>
      <c r="D11" s="44">
        <v>5371</v>
      </c>
      <c r="E11" s="14"/>
      <c r="F11" s="14"/>
      <c r="G11" s="14">
        <v>60</v>
      </c>
      <c r="H11" s="21">
        <v>69</v>
      </c>
      <c r="I11" s="21">
        <v>1205</v>
      </c>
      <c r="J11" s="21">
        <v>118.6</v>
      </c>
      <c r="K11" s="24">
        <v>412.63956000000002</v>
      </c>
      <c r="L11" s="22">
        <v>2700</v>
      </c>
      <c r="M11" s="7">
        <f t="shared" si="1"/>
        <v>4564.5905919433699</v>
      </c>
      <c r="O11" s="34">
        <f t="shared" si="2"/>
        <v>-0.64896805663101986</v>
      </c>
    </row>
    <row r="12" spans="1:21" ht="18.95" customHeight="1" x14ac:dyDescent="0.25">
      <c r="A12" s="65"/>
      <c r="B12" s="27">
        <v>10</v>
      </c>
      <c r="C12" s="14">
        <v>5692.744558733456</v>
      </c>
      <c r="D12" s="44">
        <v>5690</v>
      </c>
      <c r="E12" s="14"/>
      <c r="F12" s="14"/>
      <c r="G12" s="14">
        <v>60</v>
      </c>
      <c r="H12" s="21">
        <v>69</v>
      </c>
      <c r="I12" s="21">
        <v>1205</v>
      </c>
      <c r="J12" s="21">
        <v>577.61795999999993</v>
      </c>
      <c r="K12" s="24">
        <v>885.12504000000001</v>
      </c>
      <c r="L12" s="22">
        <v>2700</v>
      </c>
      <c r="M12" s="7">
        <f t="shared" si="1"/>
        <v>5499.4875587334554</v>
      </c>
      <c r="O12" s="34">
        <f t="shared" si="2"/>
        <v>2.7445587334559605</v>
      </c>
    </row>
    <row r="13" spans="1:21" ht="18.95" customHeight="1" x14ac:dyDescent="0.25">
      <c r="A13" s="65"/>
      <c r="B13" s="27">
        <v>11</v>
      </c>
      <c r="C13" s="14">
        <v>5344.6900496330418</v>
      </c>
      <c r="D13" s="38">
        <v>5345</v>
      </c>
      <c r="E13" s="14"/>
      <c r="F13" s="14"/>
      <c r="G13" s="14">
        <v>60</v>
      </c>
      <c r="H13" s="21">
        <v>69</v>
      </c>
      <c r="I13" s="21">
        <v>1205</v>
      </c>
      <c r="J13" s="21">
        <v>369.29676000000001</v>
      </c>
      <c r="K13" s="24">
        <v>335.14439999999996</v>
      </c>
      <c r="L13" s="22">
        <v>2700</v>
      </c>
      <c r="M13" s="7">
        <f t="shared" si="1"/>
        <v>4738.1312096330421</v>
      </c>
      <c r="O13" s="34">
        <f t="shared" si="2"/>
        <v>-0.30995036695821909</v>
      </c>
    </row>
    <row r="14" spans="1:21" ht="18.95" customHeight="1" x14ac:dyDescent="0.25">
      <c r="A14" s="65"/>
      <c r="B14" s="27">
        <v>12</v>
      </c>
      <c r="C14" s="14">
        <v>4937.6845186532346</v>
      </c>
      <c r="D14" s="38">
        <v>4938</v>
      </c>
      <c r="E14" s="14"/>
      <c r="F14" s="14"/>
      <c r="G14" s="14">
        <v>60</v>
      </c>
      <c r="H14" s="21">
        <v>69</v>
      </c>
      <c r="I14" s="21">
        <v>1205</v>
      </c>
      <c r="J14" s="21">
        <v>274.60523999999998</v>
      </c>
      <c r="K14" s="24">
        <v>223.42956000000001</v>
      </c>
      <c r="L14" s="22">
        <v>2700</v>
      </c>
      <c r="M14" s="7">
        <f t="shared" si="1"/>
        <v>4531.719318653234</v>
      </c>
      <c r="O14" s="34">
        <f t="shared" si="2"/>
        <v>-0.3154813467654094</v>
      </c>
    </row>
    <row r="15" spans="1:21" ht="18.95" customHeight="1" x14ac:dyDescent="0.25">
      <c r="A15" s="65"/>
      <c r="B15" s="27">
        <v>13</v>
      </c>
      <c r="C15" s="14">
        <v>6037.4598630225</v>
      </c>
      <c r="D15" s="42">
        <v>6050</v>
      </c>
      <c r="E15" s="14"/>
      <c r="F15" s="14"/>
      <c r="G15" s="14">
        <v>60</v>
      </c>
      <c r="H15" s="21">
        <v>69</v>
      </c>
      <c r="I15" s="21">
        <v>1205</v>
      </c>
      <c r="J15" s="21">
        <v>426.11160000000001</v>
      </c>
      <c r="K15" s="24">
        <v>395.29847999999998</v>
      </c>
      <c r="L15" s="22">
        <v>2700</v>
      </c>
      <c r="M15" s="7">
        <f t="shared" si="1"/>
        <v>4842.8699430225006</v>
      </c>
      <c r="O15" s="34">
        <f t="shared" si="2"/>
        <v>-12.540136977499969</v>
      </c>
    </row>
    <row r="16" spans="1:21" ht="18.95" customHeight="1" thickBot="1" x14ac:dyDescent="0.3">
      <c r="A16" s="65"/>
      <c r="B16" s="27">
        <v>14</v>
      </c>
      <c r="C16" s="14">
        <v>4760.2975303641206</v>
      </c>
      <c r="D16" s="38">
        <v>4770</v>
      </c>
      <c r="E16" s="14"/>
      <c r="F16" s="14"/>
      <c r="G16" s="14">
        <v>60</v>
      </c>
      <c r="H16" s="21">
        <v>69</v>
      </c>
      <c r="I16" s="21">
        <v>1205</v>
      </c>
      <c r="J16" s="21">
        <v>75.753119999999996</v>
      </c>
      <c r="K16" s="24">
        <v>68.747519999999994</v>
      </c>
      <c r="L16" s="22">
        <v>2700</v>
      </c>
      <c r="M16" s="7">
        <f t="shared" si="1"/>
        <v>4168.7981703641208</v>
      </c>
      <c r="O16" s="34">
        <f t="shared" si="2"/>
        <v>-9.7024696358794245</v>
      </c>
    </row>
    <row r="17" spans="1:21" ht="18.95" customHeight="1" thickBot="1" x14ac:dyDescent="0.3">
      <c r="A17" s="65"/>
      <c r="B17" s="27">
        <v>15</v>
      </c>
      <c r="C17" s="16">
        <v>51787.515064563631</v>
      </c>
      <c r="D17" s="54"/>
      <c r="E17" s="14">
        <f t="shared" si="0"/>
        <v>3625.1260545194546</v>
      </c>
      <c r="F17" s="14"/>
      <c r="G17" s="14">
        <v>60</v>
      </c>
      <c r="H17" s="21">
        <v>69</v>
      </c>
      <c r="I17" s="21">
        <v>1205</v>
      </c>
      <c r="J17" s="21">
        <v>359.82755999999995</v>
      </c>
      <c r="K17" s="24">
        <v>335.14439999999996</v>
      </c>
      <c r="L17" s="22">
        <v>2700</v>
      </c>
      <c r="M17" s="7">
        <f t="shared" si="1"/>
        <v>60141.613079083079</v>
      </c>
      <c r="N17" s="2"/>
      <c r="O17" s="34">
        <f t="shared" si="2"/>
        <v>51787.515064563631</v>
      </c>
    </row>
    <row r="18" spans="1:21" ht="18.95" customHeight="1" x14ac:dyDescent="0.25">
      <c r="A18" s="65"/>
      <c r="B18" s="27">
        <v>16</v>
      </c>
      <c r="C18" s="14">
        <v>4655.1475022967006</v>
      </c>
      <c r="D18" s="43">
        <v>4660</v>
      </c>
      <c r="E18" s="14"/>
      <c r="F18" s="14"/>
      <c r="G18" s="14">
        <v>60</v>
      </c>
      <c r="H18" s="21">
        <v>69</v>
      </c>
      <c r="I18" s="21">
        <v>1205</v>
      </c>
      <c r="J18" s="21">
        <v>388.23503999999997</v>
      </c>
      <c r="K18" s="24">
        <v>335.14439999999996</v>
      </c>
      <c r="L18" s="22">
        <v>2700</v>
      </c>
      <c r="M18" s="7">
        <f t="shared" si="1"/>
        <v>4752.5269422967003</v>
      </c>
      <c r="O18" s="34">
        <f t="shared" si="2"/>
        <v>-4.8524977032993775</v>
      </c>
    </row>
    <row r="19" spans="1:21" ht="18.95" customHeight="1" x14ac:dyDescent="0.25">
      <c r="A19" s="65"/>
      <c r="B19" s="27">
        <v>17</v>
      </c>
      <c r="C19" s="17">
        <v>5255.7071169406981</v>
      </c>
      <c r="D19" s="43"/>
      <c r="E19" s="14">
        <f t="shared" si="0"/>
        <v>367.89949818584893</v>
      </c>
      <c r="F19" s="14"/>
      <c r="G19" s="14">
        <v>60</v>
      </c>
      <c r="H19" s="21">
        <v>69</v>
      </c>
      <c r="I19" s="21">
        <v>1205</v>
      </c>
      <c r="J19" s="21">
        <v>179.91371999999998</v>
      </c>
      <c r="K19" s="24">
        <v>206.24267999999998</v>
      </c>
      <c r="L19" s="22">
        <v>2700</v>
      </c>
      <c r="M19" s="7">
        <f t="shared" si="1"/>
        <v>10043.763015126548</v>
      </c>
      <c r="O19" s="34">
        <f t="shared" si="2"/>
        <v>5255.7071169406981</v>
      </c>
      <c r="P19" s="2"/>
    </row>
    <row r="20" spans="1:21" ht="18.600000000000001" customHeight="1" x14ac:dyDescent="0.25">
      <c r="A20" s="65"/>
      <c r="B20" s="27">
        <v>18</v>
      </c>
      <c r="C20" s="14">
        <v>4637.4469891461804</v>
      </c>
      <c r="D20" s="17">
        <v>4637.45</v>
      </c>
      <c r="E20" s="14"/>
      <c r="F20" s="14"/>
      <c r="G20" s="14">
        <v>60</v>
      </c>
      <c r="H20" s="21">
        <v>69</v>
      </c>
      <c r="I20" s="21">
        <v>1205</v>
      </c>
      <c r="J20" s="21">
        <v>66.28403999999999</v>
      </c>
      <c r="K20" s="24">
        <v>51.560639999999999</v>
      </c>
      <c r="L20" s="22">
        <v>2700</v>
      </c>
      <c r="M20" s="7">
        <f t="shared" si="1"/>
        <v>4151.8416691461807</v>
      </c>
      <c r="O20" s="34">
        <f t="shared" si="2"/>
        <v>-3.0108538194326684E-3</v>
      </c>
    </row>
    <row r="21" spans="1:21" x14ac:dyDescent="0.25">
      <c r="A21" s="65"/>
      <c r="B21" s="27" t="s">
        <v>10</v>
      </c>
      <c r="C21" s="9">
        <f>SUM(C3:C20)</f>
        <v>168940.12908850019</v>
      </c>
      <c r="D21" s="9">
        <f t="shared" ref="D21:M21" si="3">SUM(D3:D20)</f>
        <v>82760.81</v>
      </c>
      <c r="E21" s="9">
        <f t="shared" si="3"/>
        <v>6034.3508775696919</v>
      </c>
      <c r="F21" s="9">
        <f t="shared" si="3"/>
        <v>0</v>
      </c>
      <c r="G21" s="9">
        <f t="shared" si="3"/>
        <v>1080</v>
      </c>
      <c r="H21" s="9">
        <f t="shared" si="3"/>
        <v>1242</v>
      </c>
      <c r="I21" s="9">
        <f t="shared" si="3"/>
        <v>21690</v>
      </c>
      <c r="J21" s="9">
        <f t="shared" si="3"/>
        <v>5056.1860799999986</v>
      </c>
      <c r="K21" s="9">
        <f>SUM(K3:K20)</f>
        <v>5147.62788</v>
      </c>
      <c r="L21" s="9">
        <f t="shared" si="3"/>
        <v>48600</v>
      </c>
      <c r="M21" s="9">
        <f t="shared" si="3"/>
        <v>175029.48392606995</v>
      </c>
    </row>
    <row r="22" spans="1:21" ht="8.25" customHeight="1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pans="1:21" x14ac:dyDescent="0.25">
      <c r="A23" s="67" t="s">
        <v>19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/>
      <c r="N23" s="59"/>
      <c r="O23" s="59"/>
      <c r="P23" s="59"/>
      <c r="Q23" s="57"/>
      <c r="R23" s="57"/>
      <c r="S23" s="57"/>
      <c r="T23" s="57"/>
      <c r="U23" s="57"/>
    </row>
    <row r="24" spans="1:21" ht="15" customHeight="1" x14ac:dyDescent="0.25">
      <c r="A24" s="70" t="s">
        <v>21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2"/>
      <c r="N24" s="59"/>
      <c r="O24" s="59"/>
      <c r="P24" s="59"/>
      <c r="Q24" s="57"/>
      <c r="R24" s="57"/>
      <c r="S24" s="57"/>
      <c r="T24" s="57"/>
      <c r="U24" s="57"/>
    </row>
    <row r="25" spans="1:21" x14ac:dyDescent="0.25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/>
      <c r="N25" s="59"/>
      <c r="O25" s="59"/>
      <c r="P25" s="59"/>
      <c r="Q25" s="57"/>
      <c r="R25" s="57"/>
      <c r="S25" s="57"/>
      <c r="T25" s="57"/>
      <c r="U25" s="57"/>
    </row>
    <row r="26" spans="1:21" x14ac:dyDescent="0.25">
      <c r="A26" s="70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59"/>
      <c r="O26" s="59"/>
      <c r="P26" s="59"/>
      <c r="Q26" s="57"/>
      <c r="R26" s="57"/>
      <c r="S26" s="57"/>
      <c r="T26" s="57"/>
      <c r="U26" s="57"/>
    </row>
    <row r="27" spans="1:21" ht="15" customHeight="1" x14ac:dyDescent="0.25">
      <c r="A27" s="70" t="s">
        <v>23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  <c r="N27" s="59"/>
      <c r="O27" s="59"/>
      <c r="P27" s="59"/>
      <c r="Q27" s="57"/>
      <c r="R27" s="57"/>
      <c r="S27" s="57"/>
      <c r="T27" s="57"/>
      <c r="U27" s="57"/>
    </row>
    <row r="28" spans="1:21" ht="15" customHeight="1" x14ac:dyDescent="0.25">
      <c r="A28" s="70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2"/>
      <c r="N28" s="59"/>
      <c r="O28" s="59"/>
      <c r="P28" s="59"/>
      <c r="Q28" s="57"/>
      <c r="R28" s="57"/>
      <c r="S28" s="57"/>
      <c r="T28" s="57"/>
      <c r="U28" s="57"/>
    </row>
    <row r="29" spans="1:21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59"/>
      <c r="O29" s="59"/>
      <c r="P29" s="59"/>
      <c r="Q29" s="57"/>
      <c r="R29" s="57"/>
      <c r="S29" s="57"/>
      <c r="T29" s="57"/>
      <c r="U29" s="57"/>
    </row>
    <row r="30" spans="1:21" ht="15" customHeight="1" x14ac:dyDescent="0.25">
      <c r="A30" s="59"/>
      <c r="B30" s="59"/>
      <c r="C30" s="59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7"/>
      <c r="R30" s="57"/>
      <c r="S30" s="57"/>
      <c r="T30" s="57"/>
      <c r="U30" s="57"/>
    </row>
    <row r="31" spans="1:21" ht="15" customHeight="1" x14ac:dyDescent="0.25">
      <c r="D31" s="19"/>
    </row>
    <row r="32" spans="1:21" x14ac:dyDescent="0.25">
      <c r="D32" s="19"/>
    </row>
    <row r="33" spans="4:4" x14ac:dyDescent="0.25">
      <c r="D33" s="19"/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39370078740157483" right="0" top="0.35433070866141736" bottom="0" header="0" footer="0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Normal="100" workbookViewId="0">
      <selection activeCell="J13" sqref="J13"/>
    </sheetView>
  </sheetViews>
  <sheetFormatPr defaultRowHeight="15" x14ac:dyDescent="0.25"/>
  <cols>
    <col min="1" max="1" width="5" customWidth="1"/>
    <col min="2" max="2" width="8.5703125" bestFit="1" customWidth="1"/>
    <col min="3" max="3" width="14" bestFit="1" customWidth="1"/>
    <col min="4" max="4" width="12.42578125" bestFit="1" customWidth="1"/>
    <col min="5" max="5" width="10.42578125" bestFit="1" customWidth="1"/>
    <col min="6" max="6" width="11.42578125" hidden="1" customWidth="1"/>
    <col min="7" max="7" width="11.140625" bestFit="1" customWidth="1"/>
    <col min="8" max="8" width="10.42578125" bestFit="1" customWidth="1"/>
    <col min="9" max="9" width="11.5703125" customWidth="1"/>
    <col min="10" max="10" width="11.42578125" bestFit="1" customWidth="1"/>
    <col min="11" max="11" width="10.42578125" bestFit="1" customWidth="1"/>
    <col min="12" max="12" width="11.42578125" customWidth="1"/>
    <col min="13" max="13" width="15.42578125" customWidth="1"/>
    <col min="14" max="14" width="18" style="34" customWidth="1"/>
    <col min="15" max="15" width="9.140625" customWidth="1"/>
    <col min="16" max="16" width="23.140625" customWidth="1"/>
  </cols>
  <sheetData>
    <row r="1" spans="1:22" x14ac:dyDescent="0.25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22" ht="65.25" customHeight="1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49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N2" s="46" t="s">
        <v>14</v>
      </c>
    </row>
    <row r="3" spans="1:22" ht="18.95" customHeight="1" x14ac:dyDescent="0.25">
      <c r="A3" s="65" t="s">
        <v>5</v>
      </c>
      <c r="B3" s="27">
        <v>19</v>
      </c>
      <c r="C3" s="14">
        <v>10236.057591280225</v>
      </c>
      <c r="D3" s="14"/>
      <c r="E3" s="14">
        <f>(C3-D3)*0.07</f>
        <v>716.52403138961586</v>
      </c>
      <c r="F3" s="14"/>
      <c r="G3" s="14">
        <v>60</v>
      </c>
      <c r="H3" s="21">
        <v>69</v>
      </c>
      <c r="I3" s="21">
        <v>1205</v>
      </c>
      <c r="J3" s="30">
        <v>0</v>
      </c>
      <c r="K3" s="21">
        <v>0</v>
      </c>
      <c r="L3" s="22">
        <v>2700</v>
      </c>
      <c r="M3" s="7">
        <f>C3-D3+E3+H3+K3+L3+I3+J3+F3+G3</f>
        <v>14986.581622669841</v>
      </c>
      <c r="N3" s="34">
        <f>C3-D3</f>
        <v>10236.057591280225</v>
      </c>
      <c r="O3" s="2"/>
      <c r="P3" s="32"/>
      <c r="Q3" s="2"/>
    </row>
    <row r="4" spans="1:22" ht="18.95" customHeight="1" x14ac:dyDescent="0.25">
      <c r="A4" s="65"/>
      <c r="B4" s="27">
        <v>20</v>
      </c>
      <c r="C4" s="14">
        <v>5550.4639457798512</v>
      </c>
      <c r="D4" s="25">
        <v>5550.46</v>
      </c>
      <c r="E4" s="14"/>
      <c r="F4" s="14"/>
      <c r="G4" s="14">
        <v>60</v>
      </c>
      <c r="H4" s="21">
        <v>69</v>
      </c>
      <c r="I4" s="21">
        <v>1205</v>
      </c>
      <c r="J4" s="30">
        <v>501.86484000000002</v>
      </c>
      <c r="K4" s="21">
        <v>421.0788</v>
      </c>
      <c r="L4" s="22">
        <v>2700</v>
      </c>
      <c r="M4" s="7">
        <f t="shared" ref="M4:M20" si="0">C4-D4+E4+H4+K4+L4+I4+J4+F4+G4</f>
        <v>4956.9475857798516</v>
      </c>
      <c r="N4" s="34">
        <f t="shared" ref="N4:N20" si="1">C4-D4</f>
        <v>3.9457798511648434E-3</v>
      </c>
      <c r="O4" s="2"/>
      <c r="P4" s="32"/>
    </row>
    <row r="5" spans="1:22" ht="18.95" customHeight="1" x14ac:dyDescent="0.25">
      <c r="A5" s="65"/>
      <c r="B5" s="27">
        <v>21</v>
      </c>
      <c r="C5" s="14">
        <v>5777.9767845705701</v>
      </c>
      <c r="D5" s="25">
        <v>5778</v>
      </c>
      <c r="E5" s="14"/>
      <c r="F5" s="14"/>
      <c r="G5" s="14">
        <v>60</v>
      </c>
      <c r="H5" s="21">
        <v>69</v>
      </c>
      <c r="I5" s="21">
        <v>1205</v>
      </c>
      <c r="J5" s="30">
        <v>340.88928000000004</v>
      </c>
      <c r="K5" s="21">
        <v>292.17719999999997</v>
      </c>
      <c r="L5" s="22">
        <v>2700</v>
      </c>
      <c r="M5" s="7">
        <f t="shared" si="0"/>
        <v>4667.0432645705705</v>
      </c>
      <c r="N5" s="34">
        <f t="shared" si="1"/>
        <v>-2.3215429429910728E-2</v>
      </c>
      <c r="O5" s="2"/>
      <c r="P5" s="32"/>
    </row>
    <row r="6" spans="1:22" ht="18.95" customHeight="1" x14ac:dyDescent="0.25">
      <c r="A6" s="65"/>
      <c r="B6" s="27">
        <v>22</v>
      </c>
      <c r="C6" s="14">
        <v>5369.7461884185368</v>
      </c>
      <c r="D6" s="25">
        <v>5369.75</v>
      </c>
      <c r="E6" s="14"/>
      <c r="F6" s="14"/>
      <c r="G6" s="14">
        <v>60</v>
      </c>
      <c r="H6" s="21">
        <v>69</v>
      </c>
      <c r="I6" s="21">
        <v>1205</v>
      </c>
      <c r="J6" s="30">
        <v>123.09888000000001</v>
      </c>
      <c r="K6" s="21">
        <v>146.08859999999999</v>
      </c>
      <c r="L6" s="22">
        <v>2700</v>
      </c>
      <c r="M6" s="7">
        <f t="shared" si="0"/>
        <v>4303.1836684185364</v>
      </c>
      <c r="N6" s="34">
        <f t="shared" si="1"/>
        <v>-3.8115814631964895E-3</v>
      </c>
      <c r="O6" s="2"/>
    </row>
    <row r="7" spans="1:22" ht="18.95" customHeight="1" x14ac:dyDescent="0.25">
      <c r="A7" s="65"/>
      <c r="B7" s="27">
        <v>23</v>
      </c>
      <c r="C7" s="14">
        <v>-330.09250345897459</v>
      </c>
      <c r="D7" s="35">
        <v>5000</v>
      </c>
      <c r="E7" s="14"/>
      <c r="F7" s="14"/>
      <c r="G7" s="14">
        <v>60</v>
      </c>
      <c r="H7" s="21">
        <v>69</v>
      </c>
      <c r="I7" s="21">
        <v>1205</v>
      </c>
      <c r="J7" s="30">
        <v>0</v>
      </c>
      <c r="K7" s="21">
        <v>0</v>
      </c>
      <c r="L7" s="22">
        <v>2700</v>
      </c>
      <c r="M7" s="7">
        <f t="shared" si="0"/>
        <v>-1296.0925034589745</v>
      </c>
      <c r="N7" s="34">
        <f t="shared" si="1"/>
        <v>-5330.0925034589745</v>
      </c>
      <c r="O7" s="2"/>
      <c r="P7" s="32"/>
    </row>
    <row r="8" spans="1:22" ht="18.95" customHeight="1" thickBot="1" x14ac:dyDescent="0.3">
      <c r="A8" s="65"/>
      <c r="B8" s="27">
        <v>24</v>
      </c>
      <c r="C8" s="14">
        <v>697.5295834668334</v>
      </c>
      <c r="D8" s="15">
        <v>15000</v>
      </c>
      <c r="E8" s="14"/>
      <c r="F8" s="14"/>
      <c r="G8" s="14">
        <v>60</v>
      </c>
      <c r="H8" s="21">
        <v>69</v>
      </c>
      <c r="I8" s="21">
        <v>1205</v>
      </c>
      <c r="J8" s="30">
        <v>0</v>
      </c>
      <c r="K8" s="21">
        <v>68.747519999999994</v>
      </c>
      <c r="L8" s="22">
        <v>2700</v>
      </c>
      <c r="M8" s="7">
        <f t="shared" si="0"/>
        <v>-10199.722896533165</v>
      </c>
      <c r="N8" s="34">
        <f t="shared" si="1"/>
        <v>-14302.470416533166</v>
      </c>
      <c r="O8" s="2"/>
      <c r="P8" s="32"/>
    </row>
    <row r="9" spans="1:22" ht="18.95" customHeight="1" thickBot="1" x14ac:dyDescent="0.3">
      <c r="A9" s="65"/>
      <c r="B9" s="27">
        <v>25</v>
      </c>
      <c r="C9" s="14">
        <v>4788.6620219700008</v>
      </c>
      <c r="D9" s="54">
        <f>4200+600</f>
        <v>4800</v>
      </c>
      <c r="E9" s="14"/>
      <c r="F9" s="14"/>
      <c r="G9" s="14">
        <v>60</v>
      </c>
      <c r="H9" s="21">
        <v>69</v>
      </c>
      <c r="I9" s="21">
        <v>1205</v>
      </c>
      <c r="J9" s="30">
        <v>227.25948</v>
      </c>
      <c r="K9" s="21">
        <v>154.68204</v>
      </c>
      <c r="L9" s="22">
        <v>2700</v>
      </c>
      <c r="M9" s="7">
        <f t="shared" si="0"/>
        <v>4404.6035419700011</v>
      </c>
      <c r="N9" s="34">
        <f t="shared" si="1"/>
        <v>-11.337978029999249</v>
      </c>
      <c r="O9" s="2"/>
      <c r="P9" s="32"/>
      <c r="R9" s="2"/>
      <c r="V9" s="2"/>
    </row>
    <row r="10" spans="1:22" ht="18.95" customHeight="1" thickBot="1" x14ac:dyDescent="0.3">
      <c r="A10" s="65"/>
      <c r="B10" s="27">
        <v>26</v>
      </c>
      <c r="C10" s="14">
        <v>4775.0905437272904</v>
      </c>
      <c r="D10" s="15">
        <v>4775</v>
      </c>
      <c r="E10" s="14"/>
      <c r="F10" s="14"/>
      <c r="G10" s="14">
        <v>60</v>
      </c>
      <c r="H10" s="21">
        <v>69</v>
      </c>
      <c r="I10" s="21">
        <v>1205</v>
      </c>
      <c r="J10" s="30">
        <v>189.38291999999998</v>
      </c>
      <c r="K10" s="21">
        <v>163.27548000000002</v>
      </c>
      <c r="L10" s="22">
        <v>2700</v>
      </c>
      <c r="M10" s="7">
        <f t="shared" si="0"/>
        <v>4386.7489437272907</v>
      </c>
      <c r="N10" s="34">
        <f t="shared" si="1"/>
        <v>9.0543727290423703E-2</v>
      </c>
      <c r="O10" s="2"/>
      <c r="P10" s="32"/>
    </row>
    <row r="11" spans="1:22" ht="18.95" customHeight="1" thickBot="1" x14ac:dyDescent="0.3">
      <c r="A11" s="65"/>
      <c r="B11" s="27">
        <v>27</v>
      </c>
      <c r="C11" s="14">
        <v>4553.5399976835215</v>
      </c>
      <c r="D11" s="54">
        <v>4554</v>
      </c>
      <c r="E11" s="14"/>
      <c r="F11" s="14"/>
      <c r="G11" s="14">
        <v>60</v>
      </c>
      <c r="H11" s="21">
        <v>69</v>
      </c>
      <c r="I11" s="21">
        <v>1205</v>
      </c>
      <c r="J11" s="30">
        <v>18.938279999999999</v>
      </c>
      <c r="K11" s="21">
        <v>0</v>
      </c>
      <c r="L11" s="22">
        <v>2700</v>
      </c>
      <c r="M11" s="7">
        <f t="shared" si="0"/>
        <v>4052.4782776835214</v>
      </c>
      <c r="N11" s="34">
        <f t="shared" si="1"/>
        <v>-0.46000231647849432</v>
      </c>
      <c r="O11" s="2"/>
      <c r="P11" s="32"/>
    </row>
    <row r="12" spans="1:22" ht="18.95" customHeight="1" x14ac:dyDescent="0.25">
      <c r="A12" s="65"/>
      <c r="B12" s="27">
        <v>28</v>
      </c>
      <c r="C12" s="14">
        <v>4986.3661602535949</v>
      </c>
      <c r="D12" s="25">
        <v>4986.37</v>
      </c>
      <c r="E12" s="14"/>
      <c r="F12" s="14"/>
      <c r="G12" s="14">
        <v>60</v>
      </c>
      <c r="H12" s="21">
        <v>69</v>
      </c>
      <c r="I12" s="21">
        <v>1205</v>
      </c>
      <c r="J12" s="30">
        <v>0</v>
      </c>
      <c r="K12" s="21">
        <v>42.967199999999998</v>
      </c>
      <c r="L12" s="22">
        <v>2700</v>
      </c>
      <c r="M12" s="7">
        <f t="shared" si="0"/>
        <v>4076.9633602535951</v>
      </c>
      <c r="N12" s="34">
        <f t="shared" si="1"/>
        <v>-3.8397464049921837E-3</v>
      </c>
      <c r="O12" s="2"/>
      <c r="P12" s="32"/>
    </row>
    <row r="13" spans="1:22" ht="18.95" customHeight="1" x14ac:dyDescent="0.25">
      <c r="A13" s="65"/>
      <c r="B13" s="27">
        <v>29</v>
      </c>
      <c r="C13" s="14">
        <v>5673.0122745634981</v>
      </c>
      <c r="D13" s="25">
        <v>5673.01</v>
      </c>
      <c r="E13" s="14"/>
      <c r="F13" s="14"/>
      <c r="G13" s="14">
        <v>60</v>
      </c>
      <c r="H13" s="21">
        <v>69</v>
      </c>
      <c r="I13" s="21">
        <v>1205</v>
      </c>
      <c r="J13" s="30">
        <v>410.18603999999999</v>
      </c>
      <c r="K13" s="21">
        <v>541.38707999999997</v>
      </c>
      <c r="L13" s="22">
        <v>2700</v>
      </c>
      <c r="M13" s="7">
        <f t="shared" si="0"/>
        <v>4985.5753945634979</v>
      </c>
      <c r="N13" s="34">
        <f t="shared" si="1"/>
        <v>2.274563497849158E-3</v>
      </c>
      <c r="O13" s="2"/>
      <c r="P13" s="32"/>
    </row>
    <row r="14" spans="1:22" ht="18.95" customHeight="1" x14ac:dyDescent="0.25">
      <c r="A14" s="65"/>
      <c r="B14" s="27">
        <v>30</v>
      </c>
      <c r="C14" s="14">
        <v>5648.3333217099998</v>
      </c>
      <c r="D14" s="25">
        <v>5648.33</v>
      </c>
      <c r="E14" s="14"/>
      <c r="F14" s="14"/>
      <c r="G14" s="14">
        <v>60</v>
      </c>
      <c r="H14" s="21">
        <v>69</v>
      </c>
      <c r="I14" s="21">
        <v>1205</v>
      </c>
      <c r="J14" s="30">
        <v>511.33391999999998</v>
      </c>
      <c r="K14" s="21">
        <v>489.82643999999993</v>
      </c>
      <c r="L14" s="22">
        <v>2700</v>
      </c>
      <c r="M14" s="7">
        <f t="shared" si="0"/>
        <v>5035.1636817099998</v>
      </c>
      <c r="N14" s="34">
        <f t="shared" si="1"/>
        <v>3.321709999909217E-3</v>
      </c>
      <c r="O14" s="2"/>
      <c r="P14" s="32"/>
      <c r="R14" s="2"/>
    </row>
    <row r="15" spans="1:22" ht="18.95" customHeight="1" x14ac:dyDescent="0.25">
      <c r="A15" s="65"/>
      <c r="B15" s="27">
        <v>31</v>
      </c>
      <c r="C15" s="14">
        <v>5401.3114838700021</v>
      </c>
      <c r="D15" s="25">
        <v>5170</v>
      </c>
      <c r="E15" s="14"/>
      <c r="F15" s="14"/>
      <c r="G15" s="14">
        <v>60</v>
      </c>
      <c r="H15" s="21">
        <v>69</v>
      </c>
      <c r="I15" s="21">
        <v>1205</v>
      </c>
      <c r="J15" s="30">
        <v>501.86484000000002</v>
      </c>
      <c r="K15" s="21">
        <v>567.16739999999993</v>
      </c>
      <c r="L15" s="22">
        <v>2700</v>
      </c>
      <c r="M15" s="7">
        <f t="shared" si="0"/>
        <v>5334.3437238700026</v>
      </c>
      <c r="N15" s="34">
        <f t="shared" si="1"/>
        <v>231.31148387000212</v>
      </c>
      <c r="O15" s="2"/>
      <c r="P15" s="32"/>
    </row>
    <row r="16" spans="1:22" ht="18.95" customHeight="1" x14ac:dyDescent="0.25">
      <c r="A16" s="65"/>
      <c r="B16" s="27">
        <v>32</v>
      </c>
      <c r="C16" s="14">
        <v>4670.7131438900014</v>
      </c>
      <c r="D16" s="25">
        <v>4670</v>
      </c>
      <c r="E16" s="14"/>
      <c r="F16" s="14"/>
      <c r="G16" s="14">
        <v>60</v>
      </c>
      <c r="H16" s="21">
        <v>69</v>
      </c>
      <c r="I16" s="21">
        <v>1205</v>
      </c>
      <c r="J16" s="30">
        <v>227.25948</v>
      </c>
      <c r="K16" s="21">
        <v>137.49503999999999</v>
      </c>
      <c r="L16" s="22">
        <v>2700</v>
      </c>
      <c r="M16" s="7">
        <f t="shared" si="0"/>
        <v>4399.4676638900009</v>
      </c>
      <c r="N16" s="34">
        <f t="shared" si="1"/>
        <v>0.71314389000144729</v>
      </c>
      <c r="O16" s="2"/>
      <c r="P16" s="32"/>
    </row>
    <row r="17" spans="1:21" ht="18.95" customHeight="1" x14ac:dyDescent="0.25">
      <c r="A17" s="65"/>
      <c r="B17" s="27">
        <v>33</v>
      </c>
      <c r="C17" s="14">
        <v>5216.9443901679306</v>
      </c>
      <c r="D17" s="25">
        <v>5216.9399999999996</v>
      </c>
      <c r="E17" s="14"/>
      <c r="F17" s="14"/>
      <c r="G17" s="14">
        <v>60</v>
      </c>
      <c r="H17" s="21">
        <v>69</v>
      </c>
      <c r="I17" s="21">
        <v>1205</v>
      </c>
      <c r="J17" s="30">
        <v>463.98827999999997</v>
      </c>
      <c r="K17" s="21">
        <v>360.92471999999998</v>
      </c>
      <c r="L17" s="22">
        <v>2700</v>
      </c>
      <c r="M17" s="7">
        <f t="shared" si="0"/>
        <v>4858.9173901679305</v>
      </c>
      <c r="N17" s="34">
        <f t="shared" si="1"/>
        <v>4.3901679309783503E-3</v>
      </c>
      <c r="O17" s="2"/>
      <c r="P17" s="32"/>
    </row>
    <row r="18" spans="1:21" ht="18.95" customHeight="1" x14ac:dyDescent="0.25">
      <c r="A18" s="65"/>
      <c r="B18" s="27">
        <v>34</v>
      </c>
      <c r="C18" s="14">
        <v>5294.2160311243952</v>
      </c>
      <c r="D18" s="25">
        <v>5400</v>
      </c>
      <c r="E18" s="14"/>
      <c r="F18" s="14"/>
      <c r="G18" s="14">
        <v>60</v>
      </c>
      <c r="H18" s="21">
        <v>69</v>
      </c>
      <c r="I18" s="21">
        <v>1205</v>
      </c>
      <c r="J18" s="30">
        <v>132.56807999999998</v>
      </c>
      <c r="K18" s="21">
        <v>163.27548000000002</v>
      </c>
      <c r="L18" s="22">
        <v>2700</v>
      </c>
      <c r="M18" s="7">
        <f t="shared" si="0"/>
        <v>4224.0595911243954</v>
      </c>
      <c r="N18" s="34">
        <f t="shared" si="1"/>
        <v>-105.78396887560484</v>
      </c>
      <c r="O18" s="2"/>
      <c r="P18" s="32" t="s">
        <v>11</v>
      </c>
      <c r="R18" s="2"/>
    </row>
    <row r="19" spans="1:21" ht="18.95" customHeight="1" x14ac:dyDescent="0.25">
      <c r="A19" s="65"/>
      <c r="B19" s="27">
        <v>35</v>
      </c>
      <c r="C19" s="14">
        <v>5496.09862763</v>
      </c>
      <c r="D19" s="50">
        <v>5500</v>
      </c>
      <c r="E19" s="14"/>
      <c r="F19" s="14"/>
      <c r="G19" s="14">
        <v>60</v>
      </c>
      <c r="H19" s="21">
        <v>69</v>
      </c>
      <c r="I19" s="21">
        <v>1205</v>
      </c>
      <c r="J19" s="30">
        <v>303.01272</v>
      </c>
      <c r="K19" s="21">
        <v>300.77064000000001</v>
      </c>
      <c r="L19" s="22">
        <v>2700</v>
      </c>
      <c r="M19" s="7">
        <f t="shared" si="0"/>
        <v>4633.8819876299995</v>
      </c>
      <c r="N19" s="34">
        <f t="shared" si="1"/>
        <v>-3.90137236999999</v>
      </c>
      <c r="O19" s="2"/>
      <c r="P19" s="32"/>
    </row>
    <row r="20" spans="1:21" ht="18.95" customHeight="1" x14ac:dyDescent="0.25">
      <c r="A20" s="65"/>
      <c r="B20" s="27">
        <v>36</v>
      </c>
      <c r="C20" s="14">
        <v>5404.702787340002</v>
      </c>
      <c r="D20" s="15">
        <v>5404.7</v>
      </c>
      <c r="E20" s="14"/>
      <c r="F20" s="14"/>
      <c r="G20" s="14">
        <v>60</v>
      </c>
      <c r="H20" s="21">
        <v>69</v>
      </c>
      <c r="I20" s="21">
        <v>1205</v>
      </c>
      <c r="J20" s="30">
        <v>142.03716</v>
      </c>
      <c r="K20" s="21">
        <v>180.46235999999999</v>
      </c>
      <c r="L20" s="22">
        <v>2700</v>
      </c>
      <c r="M20" s="7">
        <f t="shared" si="0"/>
        <v>4356.5023073400025</v>
      </c>
      <c r="N20" s="34">
        <f t="shared" si="1"/>
        <v>2.7873400022144779E-3</v>
      </c>
      <c r="O20" s="2"/>
      <c r="P20" s="32"/>
    </row>
    <row r="21" spans="1:21" x14ac:dyDescent="0.25">
      <c r="A21" s="65"/>
      <c r="B21" s="27" t="s">
        <v>10</v>
      </c>
      <c r="C21" s="9">
        <f>SUM(C3:C20)</f>
        <v>89210.672373987269</v>
      </c>
      <c r="D21" s="12">
        <f>SUM(D3:D20)</f>
        <v>98496.56</v>
      </c>
      <c r="E21" s="12">
        <f t="shared" ref="E21:K21" si="2">SUM(E3:E20)</f>
        <v>716.52403138961586</v>
      </c>
      <c r="F21" s="12">
        <f>SUM(F3:F20)</f>
        <v>0</v>
      </c>
      <c r="G21" s="12">
        <f>SUM(G3:G20)</f>
        <v>1080</v>
      </c>
      <c r="H21" s="12">
        <f t="shared" si="2"/>
        <v>1242</v>
      </c>
      <c r="I21" s="12">
        <f t="shared" si="2"/>
        <v>21690</v>
      </c>
      <c r="J21" s="12">
        <f t="shared" si="2"/>
        <v>4093.6842000000006</v>
      </c>
      <c r="K21" s="12">
        <f t="shared" si="2"/>
        <v>4030.326</v>
      </c>
      <c r="L21" s="9">
        <f>SUM(L3:L20)</f>
        <v>48600</v>
      </c>
      <c r="M21" s="9">
        <f>SUM(M3:M20)</f>
        <v>72166.646605376911</v>
      </c>
    </row>
    <row r="22" spans="1:21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/>
      <c r="O22" s="34"/>
    </row>
    <row r="23" spans="1:21" x14ac:dyDescent="0.25">
      <c r="A23" s="67" t="s">
        <v>19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/>
      <c r="N23" s="61"/>
      <c r="O23" s="61"/>
      <c r="P23" s="61"/>
      <c r="Q23" s="59"/>
      <c r="R23" s="59"/>
      <c r="S23" s="59"/>
      <c r="T23" s="59"/>
      <c r="U23" s="59"/>
    </row>
    <row r="24" spans="1:21" ht="15" customHeight="1" x14ac:dyDescent="0.25">
      <c r="A24" s="70" t="s">
        <v>21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2"/>
      <c r="N24" s="61"/>
      <c r="O24" s="61"/>
      <c r="P24" s="61"/>
      <c r="Q24" s="59"/>
      <c r="R24" s="59"/>
      <c r="S24" s="59"/>
      <c r="T24" s="59"/>
      <c r="U24" s="59"/>
    </row>
    <row r="25" spans="1:21" x14ac:dyDescent="0.25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/>
      <c r="N25" s="61"/>
      <c r="O25" s="61"/>
      <c r="P25" s="61"/>
      <c r="Q25" s="59"/>
      <c r="R25" s="59"/>
      <c r="S25" s="59"/>
      <c r="T25" s="59"/>
      <c r="U25" s="59"/>
    </row>
    <row r="26" spans="1:21" x14ac:dyDescent="0.25">
      <c r="A26" s="70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61"/>
      <c r="O26" s="61"/>
      <c r="P26" s="61"/>
      <c r="Q26" s="59"/>
      <c r="R26" s="59"/>
      <c r="S26" s="59"/>
      <c r="T26" s="59"/>
      <c r="U26" s="59"/>
    </row>
    <row r="27" spans="1:21" ht="15" customHeight="1" x14ac:dyDescent="0.25">
      <c r="A27" s="70" t="s">
        <v>23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  <c r="N27" s="61"/>
      <c r="O27" s="61"/>
      <c r="P27" s="61"/>
      <c r="Q27" s="59"/>
      <c r="R27" s="59"/>
      <c r="S27" s="59"/>
      <c r="T27" s="59"/>
      <c r="U27" s="59"/>
    </row>
    <row r="28" spans="1:21" ht="15" customHeight="1" x14ac:dyDescent="0.25">
      <c r="A28" s="70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2"/>
      <c r="N28" s="61"/>
      <c r="O28" s="61"/>
      <c r="P28" s="61"/>
      <c r="Q28" s="59"/>
      <c r="R28" s="59"/>
      <c r="S28" s="59"/>
      <c r="T28" s="59"/>
      <c r="U28" s="59"/>
    </row>
    <row r="29" spans="1:21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1"/>
      <c r="O29" s="61"/>
      <c r="P29" s="61"/>
      <c r="Q29" s="59"/>
      <c r="R29" s="59"/>
      <c r="S29" s="59"/>
      <c r="T29" s="59"/>
      <c r="U29" s="59"/>
    </row>
    <row r="30" spans="1:21" ht="15" customHeight="1" x14ac:dyDescent="0.25">
      <c r="A30" s="61"/>
      <c r="B30" s="61"/>
      <c r="C30" s="61"/>
      <c r="D30" s="62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59"/>
      <c r="R30" s="59"/>
      <c r="S30" s="59"/>
      <c r="T30" s="59"/>
      <c r="U30" s="59"/>
    </row>
    <row r="31" spans="1:21" ht="15" customHeight="1" x14ac:dyDescent="0.25">
      <c r="D31" s="19"/>
      <c r="N31"/>
      <c r="O31" s="34"/>
    </row>
    <row r="32" spans="1:21" x14ac:dyDescent="0.25">
      <c r="D32" s="19"/>
    </row>
    <row r="33" spans="4:16" x14ac:dyDescent="0.25">
      <c r="D33" s="19"/>
      <c r="P33" t="s">
        <v>11</v>
      </c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39370078740157483" right="0" top="0.39370078740157483" bottom="0" header="0.31496062992125984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D-10</vt:lpstr>
      <vt:lpstr>B1-10</vt:lpstr>
      <vt:lpstr>B2-04A</vt:lpstr>
      <vt:lpstr>B2-04B</vt:lpstr>
      <vt:lpstr>'B1-10'!Yazdırma_Alanı</vt:lpstr>
      <vt:lpstr>'B2-04A'!Yazdırma_Alanı</vt:lpstr>
      <vt:lpstr>'B2-04B'!Yazdırma_Alanı</vt:lpstr>
      <vt:lpstr>'D-10'!Yazdırma_Alanı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ttg</dc:creator>
  <cp:lastModifiedBy>TURGAY GORGEL</cp:lastModifiedBy>
  <cp:lastPrinted>2025-03-14T18:20:45Z</cp:lastPrinted>
  <dcterms:created xsi:type="dcterms:W3CDTF">2014-06-22T16:28:57Z</dcterms:created>
  <dcterms:modified xsi:type="dcterms:W3CDTF">2025-05-15T19:25:31Z</dcterms:modified>
</cp:coreProperties>
</file>