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05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10" i="6" l="1"/>
  <c r="D16" i="7"/>
  <c r="D19" i="7" l="1"/>
  <c r="D15" i="6" l="1"/>
  <c r="E7" i="6" l="1"/>
  <c r="E17" i="6"/>
  <c r="E6" i="5"/>
  <c r="E7" i="5"/>
  <c r="E9" i="5"/>
  <c r="E15" i="5"/>
  <c r="E18" i="5"/>
  <c r="E20" i="1" l="1"/>
  <c r="K21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<sst xmlns="http://schemas.openxmlformats.org/spreadsheetml/2006/main" count="83" uniqueCount="24">
  <si>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</si>
  <si>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</si>
  <si>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</si>
  <si>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</si>
  <si>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</si>
  <si>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</si>
  <si>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</si>
  <si>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</si>
  <si>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</si>
  <si>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</si>
  <si>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</si>
  <si>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</si>
  <si>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</si>
  <si>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</si>
  <si>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</si>
  <si>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</si>
  <si>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</si>
  <si>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</si>
  <si>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</si>
  <si>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</si>
  <si>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</si>
  <si>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 xml:space="preserve">DAİRELERİNİZDEKİ ELEKTRİK KAÇAKLARINDAN  KURTULMAK İSTİYOR İSENİZ AİLE KORUMA TAKTIRMANIZI TAVSİYE EDİLİR. </t>
  </si>
  <si>
    <t>MART 2025 ÖDEME TAKİP TABLOSU</t>
  </si>
  <si>
    <t>BODRUMLARDAKİ TÜM EŞYALARDAN YÖNETİM SORUMLU DEĞİLDİR!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</si>
</sst>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6" fillId="2" borderId="2" xfId="0" applyNumberFormat="1" applyFont="1" applyFill="1" applyBorder="1" applyAlignment="1">
      <alignment horizontal="right" vertical="center" wrapText="1"/>
    </xf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2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168" fontId="9" fillId="0" borderId="0" xfId="1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A24" sqref="A24:M28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9.5703125" customWidth="1"/>
    <col min="9" max="9" width="11.28515625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16" ht="18.95" customHeight="1" x14ac:dyDescent="0.25">
      <c r="A3" s="66" t="s">
        <v>1</v>
      </c>
      <c r="B3" s="27">
        <v>1</v>
      </c>
      <c r="C3" s="14">
        <v>2739.3611907064051</v>
      </c>
      <c r="D3" s="36">
        <v>2740</v>
      </c>
      <c r="E3" s="14"/>
      <c r="F3" s="14"/>
      <c r="G3" s="14">
        <v>30</v>
      </c>
      <c r="H3" s="24">
        <v>69</v>
      </c>
      <c r="I3" s="24">
        <v>460</v>
      </c>
      <c r="J3" s="30">
        <v>51.573390000000003</v>
      </c>
      <c r="K3" s="26">
        <v>0</v>
      </c>
      <c r="L3" s="23">
        <v>1950</v>
      </c>
      <c r="M3" s="7">
        <f>C3-D3+E3+H3+K3+L3+I3+J3+F3+G3</f>
        <v>2559.9345807064051</v>
      </c>
      <c r="N3" s="2"/>
      <c r="O3" s="34">
        <f>C3-D3</f>
        <v>-0.63880929359493166</v>
      </c>
      <c r="P3" s="34"/>
    </row>
    <row r="4" spans="1:16" ht="18.95" customHeight="1" x14ac:dyDescent="0.25">
      <c r="A4" s="66"/>
      <c r="B4" s="27">
        <v>2</v>
      </c>
      <c r="C4" s="14">
        <v>5238.3912189906632</v>
      </c>
      <c r="D4" s="37">
        <v>5238</v>
      </c>
      <c r="E4" s="14"/>
      <c r="F4" s="14"/>
      <c r="G4" s="14">
        <v>30</v>
      </c>
      <c r="H4" s="24">
        <v>69</v>
      </c>
      <c r="I4" s="24">
        <v>460</v>
      </c>
      <c r="J4" s="30">
        <v>158.22532000000001</v>
      </c>
      <c r="K4" s="26">
        <v>0</v>
      </c>
      <c r="L4" s="23">
        <v>1950</v>
      </c>
      <c r="M4" s="7">
        <f t="shared" ref="M4:M20" si="0">C4-D4+E4+H4+K4+L4+I4+J4+F4+G4</f>
        <v>2667.6165389906632</v>
      </c>
      <c r="O4" s="34">
        <f t="shared" ref="O4:O20" si="1">C4-D4</f>
        <v>0.3912189906632193</v>
      </c>
    </row>
    <row r="5" spans="1:16" ht="18.95" customHeight="1" x14ac:dyDescent="0.25">
      <c r="A5" s="66"/>
      <c r="B5" s="27">
        <v>3</v>
      </c>
      <c r="C5" s="14">
        <v>3229.9669726856796</v>
      </c>
      <c r="D5" s="37">
        <v>3230</v>
      </c>
      <c r="E5" s="14"/>
      <c r="F5" s="14"/>
      <c r="G5" s="14">
        <v>30</v>
      </c>
      <c r="H5" s="24">
        <v>69</v>
      </c>
      <c r="I5" s="24">
        <v>650</v>
      </c>
      <c r="J5" s="30">
        <v>42.560540000000003</v>
      </c>
      <c r="K5" s="26">
        <v>188.43913000000001</v>
      </c>
      <c r="L5" s="23">
        <v>2200</v>
      </c>
      <c r="M5" s="7">
        <f t="shared" si="0"/>
        <v>3179.9666426856797</v>
      </c>
      <c r="O5" s="34">
        <f t="shared" si="1"/>
        <v>-3.3027314320406731E-2</v>
      </c>
    </row>
    <row r="6" spans="1:16" ht="18.95" customHeight="1" x14ac:dyDescent="0.25">
      <c r="A6" s="66"/>
      <c r="B6" s="27">
        <v>4</v>
      </c>
      <c r="C6" s="14">
        <v>14690.417258252159</v>
      </c>
      <c r="D6" s="33"/>
      <c r="E6" s="14">
        <f t="shared" ref="E6:E18" si="2">(C6-D6)*0.07</f>
        <v>1028.3292080776512</v>
      </c>
      <c r="F6" s="14"/>
      <c r="G6" s="14">
        <v>30</v>
      </c>
      <c r="H6" s="24">
        <v>69</v>
      </c>
      <c r="I6" s="24">
        <v>650</v>
      </c>
      <c r="J6" s="30">
        <v>414.59044</v>
      </c>
      <c r="K6" s="26">
        <v>630.86155000000008</v>
      </c>
      <c r="L6" s="23">
        <v>2200</v>
      </c>
      <c r="M6" s="7">
        <f t="shared" si="0"/>
        <v>19713.19845632981</v>
      </c>
      <c r="O6" s="34">
        <f t="shared" si="1"/>
        <v>14690.417258252159</v>
      </c>
    </row>
    <row r="7" spans="1:16" ht="18.95" customHeight="1" x14ac:dyDescent="0.25">
      <c r="A7" s="66"/>
      <c r="B7" s="27">
        <v>5</v>
      </c>
      <c r="C7" s="14">
        <v>20205.94376190706</v>
      </c>
      <c r="D7" s="33">
        <v>5500</v>
      </c>
      <c r="E7" s="14">
        <f t="shared" si="2"/>
        <v>1029.4160633334943</v>
      </c>
      <c r="F7" s="14"/>
      <c r="G7" s="14">
        <v>30</v>
      </c>
      <c r="H7" s="24">
        <v>69</v>
      </c>
      <c r="I7" s="24">
        <v>650</v>
      </c>
      <c r="J7" s="30">
        <v>780.1110900000001</v>
      </c>
      <c r="K7" s="26">
        <v>24.578950000000003</v>
      </c>
      <c r="L7" s="23">
        <v>2200</v>
      </c>
      <c r="M7" s="7">
        <f t="shared" si="0"/>
        <v>19489.049865240551</v>
      </c>
      <c r="O7" s="34">
        <f t="shared" si="1"/>
        <v>14705.94376190706</v>
      </c>
    </row>
    <row r="8" spans="1:16" ht="18.95" customHeight="1" x14ac:dyDescent="0.25">
      <c r="A8" s="66"/>
      <c r="B8" s="27">
        <v>6</v>
      </c>
      <c r="C8" s="14">
        <v>3261.0242147764288</v>
      </c>
      <c r="D8" s="37">
        <v>3261.02</v>
      </c>
      <c r="E8" s="14"/>
      <c r="F8" s="14"/>
      <c r="G8" s="14">
        <v>30</v>
      </c>
      <c r="H8" s="24">
        <v>69</v>
      </c>
      <c r="I8" s="24">
        <v>650</v>
      </c>
      <c r="J8" s="30">
        <v>77.610500000000016</v>
      </c>
      <c r="K8" s="26">
        <v>73.73696000000001</v>
      </c>
      <c r="L8" s="23">
        <v>2200</v>
      </c>
      <c r="M8" s="7">
        <f t="shared" si="0"/>
        <v>3100.3516747764293</v>
      </c>
      <c r="N8" s="2"/>
      <c r="O8" s="34">
        <f t="shared" si="1"/>
        <v>4.2147764288529288E-3</v>
      </c>
    </row>
    <row r="9" spans="1:16" ht="18.95" customHeight="1" thickBot="1" x14ac:dyDescent="0.3">
      <c r="A9" s="66"/>
      <c r="B9" s="27">
        <v>7</v>
      </c>
      <c r="C9" s="14">
        <v>12287.701247876463</v>
      </c>
      <c r="D9" s="37">
        <v>4785.25</v>
      </c>
      <c r="E9" s="14">
        <f t="shared" si="2"/>
        <v>525.1715873513524</v>
      </c>
      <c r="F9" s="14"/>
      <c r="G9" s="14">
        <v>30</v>
      </c>
      <c r="H9" s="24">
        <v>69</v>
      </c>
      <c r="I9" s="24">
        <v>650</v>
      </c>
      <c r="J9" s="30">
        <v>555.79161000000011</v>
      </c>
      <c r="K9" s="26">
        <v>106.50904000000001</v>
      </c>
      <c r="L9" s="23">
        <v>2200</v>
      </c>
      <c r="M9" s="7">
        <f t="shared" si="0"/>
        <v>11638.923485227815</v>
      </c>
      <c r="O9" s="34">
        <f t="shared" si="1"/>
        <v>7502.4512478764627</v>
      </c>
    </row>
    <row r="10" spans="1:16" ht="18.95" customHeight="1" thickBot="1" x14ac:dyDescent="0.3">
      <c r="A10" s="66"/>
      <c r="B10" s="27">
        <v>8</v>
      </c>
      <c r="C10" s="14">
        <v>3114.0357807502974</v>
      </c>
      <c r="D10" s="46">
        <v>3115</v>
      </c>
      <c r="E10" s="14"/>
      <c r="F10" s="14"/>
      <c r="G10" s="14">
        <v>30</v>
      </c>
      <c r="H10" s="24">
        <v>69</v>
      </c>
      <c r="I10" s="24">
        <v>650</v>
      </c>
      <c r="J10" s="30">
        <v>144.70609999999999</v>
      </c>
      <c r="K10" s="26">
        <v>40.964990000000007</v>
      </c>
      <c r="L10" s="23">
        <v>2200</v>
      </c>
      <c r="M10" s="7">
        <f t="shared" si="0"/>
        <v>3133.7068707502972</v>
      </c>
      <c r="O10" s="34">
        <f t="shared" si="1"/>
        <v>-0.96421924970263717</v>
      </c>
    </row>
    <row r="11" spans="1:16" ht="18.95" customHeight="1" x14ac:dyDescent="0.25">
      <c r="A11" s="66"/>
      <c r="B11" s="27">
        <v>9</v>
      </c>
      <c r="C11" s="14">
        <v>3477.031947389999</v>
      </c>
      <c r="D11" s="33">
        <v>3478</v>
      </c>
      <c r="E11" s="14"/>
      <c r="F11" s="14"/>
      <c r="G11" s="14">
        <v>30</v>
      </c>
      <c r="H11" s="24">
        <v>69</v>
      </c>
      <c r="I11" s="24">
        <v>650</v>
      </c>
      <c r="J11" s="30">
        <v>480.68460000000005</v>
      </c>
      <c r="K11" s="26">
        <v>122.89508000000002</v>
      </c>
      <c r="L11" s="23">
        <v>2200</v>
      </c>
      <c r="M11" s="7">
        <f t="shared" si="0"/>
        <v>3551.6116273899993</v>
      </c>
      <c r="O11" s="34">
        <f t="shared" si="1"/>
        <v>-0.96805261000099563</v>
      </c>
    </row>
    <row r="12" spans="1:16" ht="18.95" customHeight="1" x14ac:dyDescent="0.25">
      <c r="A12" s="66"/>
      <c r="B12" s="27">
        <v>10</v>
      </c>
      <c r="C12" s="14">
        <v>3728.0780868100005</v>
      </c>
      <c r="D12" s="37">
        <v>3729</v>
      </c>
      <c r="E12" s="14"/>
      <c r="F12" s="14"/>
      <c r="G12" s="14">
        <v>30</v>
      </c>
      <c r="H12" s="24">
        <v>69</v>
      </c>
      <c r="I12" s="24">
        <v>650</v>
      </c>
      <c r="J12" s="30">
        <v>344.99135000000001</v>
      </c>
      <c r="K12" s="26">
        <v>467.00137000000001</v>
      </c>
      <c r="L12" s="23">
        <v>2200</v>
      </c>
      <c r="M12" s="7">
        <f>C12-D12+E12+H12+K12+L12+I12+J12+F12+G12</f>
        <v>3760.0708068100002</v>
      </c>
      <c r="O12" s="34">
        <f>C12-D12</f>
        <v>-0.92191318999948635</v>
      </c>
      <c r="P12" s="54"/>
    </row>
    <row r="13" spans="1:16" ht="18.95" customHeight="1" x14ac:dyDescent="0.25">
      <c r="A13" s="66"/>
      <c r="B13" s="27">
        <v>11</v>
      </c>
      <c r="C13" s="14">
        <v>3815.7029075662367</v>
      </c>
      <c r="D13" s="37">
        <v>3815.7</v>
      </c>
      <c r="E13" s="14"/>
      <c r="F13" s="14"/>
      <c r="G13" s="14">
        <v>30</v>
      </c>
      <c r="H13" s="24">
        <v>69</v>
      </c>
      <c r="I13" s="24">
        <v>650</v>
      </c>
      <c r="J13" s="30">
        <v>623.3879300000001</v>
      </c>
      <c r="K13" s="26">
        <v>180.24611000000002</v>
      </c>
      <c r="L13" s="23">
        <v>2200</v>
      </c>
      <c r="M13" s="7">
        <f t="shared" si="0"/>
        <v>3752.6369475662368</v>
      </c>
      <c r="O13" s="34">
        <f t="shared" si="1"/>
        <v>2.9075662368995836E-3</v>
      </c>
    </row>
    <row r="14" spans="1:16" ht="18.95" customHeight="1" x14ac:dyDescent="0.25">
      <c r="A14" s="66"/>
      <c r="B14" s="27">
        <v>12</v>
      </c>
      <c r="C14" s="14">
        <v>3334.2423261065724</v>
      </c>
      <c r="D14" s="33">
        <v>3334</v>
      </c>
      <c r="E14" s="14"/>
      <c r="F14" s="14"/>
      <c r="G14" s="14">
        <v>30</v>
      </c>
      <c r="H14" s="24">
        <v>69</v>
      </c>
      <c r="I14" s="24">
        <v>650</v>
      </c>
      <c r="J14" s="30">
        <v>385.04840000000002</v>
      </c>
      <c r="K14" s="26">
        <v>106.50904000000001</v>
      </c>
      <c r="L14" s="23">
        <v>2200</v>
      </c>
      <c r="M14" s="7">
        <f t="shared" si="0"/>
        <v>3440.7997661065724</v>
      </c>
      <c r="N14" s="2"/>
      <c r="O14" s="34">
        <f t="shared" si="1"/>
        <v>0.24232610657236364</v>
      </c>
    </row>
    <row r="15" spans="1:16" ht="18.95" customHeight="1" x14ac:dyDescent="0.25">
      <c r="A15" s="66"/>
      <c r="B15" s="27">
        <v>13</v>
      </c>
      <c r="C15" s="14">
        <v>3373.8654247675554</v>
      </c>
      <c r="D15" s="37"/>
      <c r="E15" s="14">
        <f t="shared" si="2"/>
        <v>236.17057973372891</v>
      </c>
      <c r="F15" s="14"/>
      <c r="G15" s="14">
        <v>30</v>
      </c>
      <c r="H15" s="24">
        <v>69</v>
      </c>
      <c r="I15" s="24">
        <v>650</v>
      </c>
      <c r="J15" s="30">
        <v>342.48775000000006</v>
      </c>
      <c r="K15" s="26">
        <v>40.964990000000007</v>
      </c>
      <c r="L15" s="23">
        <v>2200</v>
      </c>
      <c r="M15" s="7">
        <f t="shared" si="0"/>
        <v>6942.4887445012846</v>
      </c>
      <c r="O15" s="34">
        <f t="shared" si="1"/>
        <v>3373.8654247675554</v>
      </c>
    </row>
    <row r="16" spans="1:16" ht="18.95" customHeight="1" x14ac:dyDescent="0.25">
      <c r="A16" s="66"/>
      <c r="B16" s="27">
        <v>14</v>
      </c>
      <c r="C16" s="14">
        <v>1238.2614206706744</v>
      </c>
      <c r="D16" s="37">
        <v>1184.8900000000001</v>
      </c>
      <c r="E16" s="14"/>
      <c r="F16" s="14"/>
      <c r="G16" s="14">
        <v>30</v>
      </c>
      <c r="H16" s="24">
        <v>69</v>
      </c>
      <c r="I16" s="24">
        <v>650</v>
      </c>
      <c r="J16" s="30">
        <v>392.55909000000003</v>
      </c>
      <c r="K16" s="26">
        <v>8.1929100000000012</v>
      </c>
      <c r="L16" s="23">
        <v>2200</v>
      </c>
      <c r="M16" s="7">
        <f t="shared" si="0"/>
        <v>3403.1234206706745</v>
      </c>
      <c r="N16" s="2"/>
      <c r="O16" s="34">
        <f t="shared" si="1"/>
        <v>53.371420670674297</v>
      </c>
    </row>
    <row r="17" spans="1:25" ht="18.95" customHeight="1" x14ac:dyDescent="0.25">
      <c r="A17" s="66"/>
      <c r="B17" s="27">
        <v>15</v>
      </c>
      <c r="C17" s="16">
        <v>11281.62786520884</v>
      </c>
      <c r="D17" s="38">
        <v>11281</v>
      </c>
      <c r="E17" s="14"/>
      <c r="F17" s="14"/>
      <c r="G17" s="14">
        <v>30</v>
      </c>
      <c r="H17" s="24">
        <v>69</v>
      </c>
      <c r="I17" s="24">
        <v>650</v>
      </c>
      <c r="J17" s="30">
        <v>162.23097000000001</v>
      </c>
      <c r="K17" s="26">
        <v>221.21110000000002</v>
      </c>
      <c r="L17" s="23">
        <v>2200</v>
      </c>
      <c r="M17" s="7">
        <f t="shared" si="0"/>
        <v>3333.0699352088404</v>
      </c>
      <c r="N17" s="2"/>
      <c r="O17" s="34">
        <f t="shared" si="1"/>
        <v>0.627865208840376</v>
      </c>
    </row>
    <row r="18" spans="1:25" ht="18.95" customHeight="1" x14ac:dyDescent="0.25">
      <c r="A18" s="66"/>
      <c r="B18" s="27">
        <v>16</v>
      </c>
      <c r="C18" s="16">
        <v>3799.9939123621093</v>
      </c>
      <c r="D18" s="37"/>
      <c r="E18" s="14">
        <f t="shared" si="2"/>
        <v>265.99957386534766</v>
      </c>
      <c r="F18" s="14"/>
      <c r="G18" s="14">
        <v>30</v>
      </c>
      <c r="H18" s="24">
        <v>69</v>
      </c>
      <c r="I18" s="24">
        <v>650</v>
      </c>
      <c r="J18" s="30">
        <v>623.3879300000001</v>
      </c>
      <c r="K18" s="26">
        <v>229.40412000000003</v>
      </c>
      <c r="L18" s="23">
        <v>2200</v>
      </c>
      <c r="M18" s="7">
        <f t="shared" si="0"/>
        <v>7867.7855362274568</v>
      </c>
      <c r="O18" s="34">
        <f t="shared" si="1"/>
        <v>3799.9939123621093</v>
      </c>
    </row>
    <row r="19" spans="1:25" ht="18.95" customHeight="1" thickBot="1" x14ac:dyDescent="0.3">
      <c r="A19" s="66"/>
      <c r="B19" s="27">
        <v>17</v>
      </c>
      <c r="C19" s="14">
        <v>3294.7159938000009</v>
      </c>
      <c r="D19" s="37">
        <v>3294.72</v>
      </c>
      <c r="E19" s="14"/>
      <c r="F19" s="14"/>
      <c r="G19" s="14">
        <v>30</v>
      </c>
      <c r="H19" s="24">
        <v>69</v>
      </c>
      <c r="I19" s="24">
        <v>650</v>
      </c>
      <c r="J19" s="30">
        <v>277.89575000000002</v>
      </c>
      <c r="K19" s="26">
        <v>0</v>
      </c>
      <c r="L19" s="23">
        <v>2200</v>
      </c>
      <c r="M19" s="7">
        <f t="shared" si="0"/>
        <v>3226.8917438000012</v>
      </c>
      <c r="N19" s="2"/>
      <c r="O19" s="34">
        <f t="shared" si="1"/>
        <v>-4.0061999989120523E-3</v>
      </c>
      <c r="Q19" s="2"/>
      <c r="V19" s="2"/>
      <c r="X19" s="2"/>
      <c r="Y19" s="2"/>
    </row>
    <row r="20" spans="1:25" ht="18.95" customHeight="1" thickBot="1" x14ac:dyDescent="0.3">
      <c r="A20" s="66"/>
      <c r="B20" s="27">
        <v>18</v>
      </c>
      <c r="C20" s="14">
        <v>3791.3510175103897</v>
      </c>
      <c r="D20" s="49">
        <v>3800</v>
      </c>
      <c r="E20" s="14"/>
      <c r="F20" s="14"/>
      <c r="G20" s="14">
        <v>30</v>
      </c>
      <c r="H20" s="24">
        <v>69</v>
      </c>
      <c r="I20" s="24">
        <v>650</v>
      </c>
      <c r="J20" s="30">
        <v>559.29665</v>
      </c>
      <c r="K20" s="26">
        <v>237.59714000000002</v>
      </c>
      <c r="L20" s="23">
        <v>2200</v>
      </c>
      <c r="M20" s="7">
        <f t="shared" si="0"/>
        <v>3737.2448075103894</v>
      </c>
      <c r="O20" s="34">
        <f t="shared" si="1"/>
        <v>-8.6489824896102618</v>
      </c>
    </row>
    <row r="21" spans="1:25" x14ac:dyDescent="0.25">
      <c r="A21" s="66"/>
      <c r="B21" s="27" t="s">
        <v>10</v>
      </c>
      <c r="C21" s="9">
        <f>SUM(C3:C20)</f>
        <v>105901.71254813753</v>
      </c>
      <c r="D21" s="18">
        <f t="shared" ref="D21:M21" si="3">SUM(D3:D20)</f>
        <v>61786.58</v>
      </c>
      <c r="E21" s="9">
        <f>SUM(E3:E20)</f>
        <v>3085.087012361575</v>
      </c>
      <c r="F21" s="9">
        <f>SUM(F3:F20)</f>
        <v>0</v>
      </c>
      <c r="G21" s="9">
        <f>SUM(G3:G20)</f>
        <v>540</v>
      </c>
      <c r="H21" s="9">
        <f>SUM(H3:H20)</f>
        <v>1242</v>
      </c>
      <c r="I21" s="9">
        <f t="shared" si="3"/>
        <v>11320</v>
      </c>
      <c r="J21" s="9">
        <f>SUM(J3:J20)</f>
        <v>6417.1394099999989</v>
      </c>
      <c r="K21" s="9">
        <f>SUM(K3:K20)</f>
        <v>2679.1124799999998</v>
      </c>
      <c r="L21" s="9">
        <f t="shared" si="3"/>
        <v>39100</v>
      </c>
      <c r="M21" s="9">
        <f t="shared" si="3"/>
        <v>108498.47145049913</v>
      </c>
    </row>
    <row r="22" spans="1:25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5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56"/>
      <c r="O23" s="56"/>
      <c r="P23" s="56"/>
    </row>
    <row r="24" spans="1:25" ht="15" customHeight="1" x14ac:dyDescent="0.2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56"/>
      <c r="O24" s="56"/>
      <c r="P24" s="56"/>
    </row>
    <row r="25" spans="1:25" ht="15" customHeight="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56"/>
      <c r="O25" s="56"/>
      <c r="P25" s="56"/>
      <c r="R25" s="62"/>
      <c r="S25" s="62"/>
    </row>
    <row r="26" spans="1:25" ht="15" customHeight="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56"/>
      <c r="O26" s="56"/>
      <c r="P26" s="56"/>
    </row>
    <row r="27" spans="1:25" ht="15" customHeight="1" x14ac:dyDescent="0.25">
      <c r="A27" s="71" t="s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6"/>
      <c r="O27" s="56"/>
      <c r="P27" s="56"/>
    </row>
    <row r="28" spans="1:25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56"/>
      <c r="O28" s="56"/>
      <c r="P28" s="56"/>
    </row>
    <row r="29" spans="1:2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56"/>
      <c r="O29" s="56"/>
      <c r="P29" s="56"/>
    </row>
    <row r="30" spans="1:25" x14ac:dyDescent="0.25">
      <c r="A30" s="56"/>
      <c r="B30" s="56"/>
      <c r="C30" s="56"/>
      <c r="D30" s="5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39370078740157483" right="0" top="0.39370078740157483" bottom="0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25" sqref="A25:M29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6" ht="18.95" customHeight="1" x14ac:dyDescent="0.25">
      <c r="A3" s="66" t="s">
        <v>3</v>
      </c>
      <c r="B3" s="27">
        <v>1</v>
      </c>
      <c r="C3" s="13">
        <v>4606.6795663999992</v>
      </c>
      <c r="D3" s="45">
        <v>4606.68</v>
      </c>
      <c r="E3" s="14"/>
      <c r="F3" s="14"/>
      <c r="G3" s="14">
        <v>30</v>
      </c>
      <c r="H3" s="21">
        <v>69</v>
      </c>
      <c r="I3" s="21">
        <v>1660</v>
      </c>
      <c r="J3" s="30">
        <v>40.057050000000004</v>
      </c>
      <c r="K3" s="21">
        <v>24.578950000000003</v>
      </c>
      <c r="L3" s="22">
        <v>2700</v>
      </c>
      <c r="M3" s="7">
        <f t="shared" ref="M3:M20" si="0">C3-D3+E3+H3+K3+L3+I3+J3+F3+G3</f>
        <v>4523.6355663999993</v>
      </c>
      <c r="O3" s="34">
        <f>C3-D3</f>
        <v>-4.3360000108805252E-4</v>
      </c>
      <c r="Q3" s="2"/>
    </row>
    <row r="4" spans="1:26" ht="18.95" customHeight="1" x14ac:dyDescent="0.25">
      <c r="A4" s="66"/>
      <c r="B4" s="27">
        <v>2</v>
      </c>
      <c r="C4" s="13">
        <v>5643.2400268246665</v>
      </c>
      <c r="D4" s="39">
        <v>5650</v>
      </c>
      <c r="E4" s="14"/>
      <c r="F4" s="14"/>
      <c r="G4" s="14">
        <v>30</v>
      </c>
      <c r="H4" s="21">
        <v>69</v>
      </c>
      <c r="I4" s="21">
        <v>1660</v>
      </c>
      <c r="J4" s="30">
        <v>917.80722000000003</v>
      </c>
      <c r="K4" s="21">
        <v>352.29920000000004</v>
      </c>
      <c r="L4" s="22">
        <v>2700</v>
      </c>
      <c r="M4" s="7">
        <f t="shared" si="0"/>
        <v>5722.3464468246666</v>
      </c>
      <c r="O4" s="34">
        <f t="shared" ref="O4:O20" si="1">C4-D4</f>
        <v>-6.7599731753334709</v>
      </c>
      <c r="V4" s="48"/>
    </row>
    <row r="5" spans="1:26" ht="18.95" customHeight="1" x14ac:dyDescent="0.25">
      <c r="A5" s="66"/>
      <c r="B5" s="27">
        <v>3</v>
      </c>
      <c r="C5" s="13">
        <v>5053.6141530161167</v>
      </c>
      <c r="D5" s="40">
        <v>5054</v>
      </c>
      <c r="E5" s="14"/>
      <c r="F5" s="14"/>
      <c r="G5" s="14">
        <v>30</v>
      </c>
      <c r="H5" s="21">
        <v>69</v>
      </c>
      <c r="I5" s="21">
        <v>1660</v>
      </c>
      <c r="J5" s="30">
        <v>467.16538000000008</v>
      </c>
      <c r="K5" s="21">
        <v>106.50904000000001</v>
      </c>
      <c r="L5" s="22">
        <v>2700</v>
      </c>
      <c r="M5" s="7">
        <f t="shared" si="0"/>
        <v>5032.288573016117</v>
      </c>
      <c r="O5" s="34">
        <f t="shared" si="1"/>
        <v>-0.38584698388331162</v>
      </c>
    </row>
    <row r="6" spans="1:26" ht="18.95" customHeight="1" x14ac:dyDescent="0.25">
      <c r="A6" s="66"/>
      <c r="B6" s="27">
        <v>4</v>
      </c>
      <c r="C6" s="13">
        <v>5533.9147553607727</v>
      </c>
      <c r="D6" s="33">
        <v>5535</v>
      </c>
      <c r="E6" s="14"/>
      <c r="F6" s="14"/>
      <c r="G6" s="14">
        <v>30</v>
      </c>
      <c r="H6" s="21">
        <v>69</v>
      </c>
      <c r="I6" s="21">
        <v>1660</v>
      </c>
      <c r="J6" s="30">
        <v>580.82728000000009</v>
      </c>
      <c r="K6" s="21">
        <v>712.79153000000008</v>
      </c>
      <c r="L6" s="22">
        <v>2700</v>
      </c>
      <c r="M6" s="7">
        <f t="shared" si="0"/>
        <v>5751.5335653607735</v>
      </c>
      <c r="O6" s="34">
        <f t="shared" si="1"/>
        <v>-1.0852446392273123</v>
      </c>
      <c r="S6" s="2"/>
      <c r="V6" s="2"/>
      <c r="Z6" s="2"/>
    </row>
    <row r="7" spans="1:26" ht="18.95" customHeight="1" x14ac:dyDescent="0.25">
      <c r="A7" s="66"/>
      <c r="B7" s="27">
        <v>5</v>
      </c>
      <c r="C7" s="13">
        <v>5763.585027276009</v>
      </c>
      <c r="D7" s="40">
        <v>5763.59</v>
      </c>
      <c r="E7" s="14"/>
      <c r="F7" s="14"/>
      <c r="G7" s="14">
        <v>30</v>
      </c>
      <c r="H7" s="21">
        <v>69</v>
      </c>
      <c r="I7" s="21">
        <v>1660</v>
      </c>
      <c r="J7" s="30">
        <v>937.83580000000006</v>
      </c>
      <c r="K7" s="21">
        <v>376.87826000000001</v>
      </c>
      <c r="L7" s="22">
        <v>2700</v>
      </c>
      <c r="M7" s="7">
        <f t="shared" si="0"/>
        <v>5773.7090872760082</v>
      </c>
      <c r="O7" s="34">
        <f t="shared" si="1"/>
        <v>-4.9727239911590004E-3</v>
      </c>
    </row>
    <row r="8" spans="1:26" ht="18.95" customHeight="1" x14ac:dyDescent="0.25">
      <c r="A8" s="66"/>
      <c r="B8" s="27">
        <v>6</v>
      </c>
      <c r="C8" s="13">
        <v>4839.7347875700007</v>
      </c>
      <c r="D8" s="33">
        <v>4840</v>
      </c>
      <c r="E8" s="14"/>
      <c r="F8" s="14"/>
      <c r="G8" s="14">
        <v>30</v>
      </c>
      <c r="H8" s="21">
        <v>69</v>
      </c>
      <c r="I8" s="21">
        <v>1660</v>
      </c>
      <c r="J8" s="30">
        <v>355.50636000000003</v>
      </c>
      <c r="K8" s="21">
        <v>40.964990000000007</v>
      </c>
      <c r="L8" s="22">
        <v>2700</v>
      </c>
      <c r="M8" s="7">
        <f t="shared" si="0"/>
        <v>4855.2061375700005</v>
      </c>
      <c r="O8" s="34">
        <f t="shared" si="1"/>
        <v>-0.26521242999933747</v>
      </c>
      <c r="P8" s="2"/>
      <c r="Q8" s="2"/>
    </row>
    <row r="9" spans="1:26" ht="18.95" customHeight="1" x14ac:dyDescent="0.25">
      <c r="A9" s="66"/>
      <c r="B9" s="27">
        <v>7</v>
      </c>
      <c r="C9" s="13">
        <v>4742.6881258641379</v>
      </c>
      <c r="D9" s="38">
        <v>4400</v>
      </c>
      <c r="E9" s="14"/>
      <c r="F9" s="14"/>
      <c r="G9" s="14">
        <v>30</v>
      </c>
      <c r="H9" s="21">
        <v>69</v>
      </c>
      <c r="I9" s="21">
        <v>1660</v>
      </c>
      <c r="J9" s="30">
        <v>474.67607000000004</v>
      </c>
      <c r="K9" s="21">
        <v>204.82517000000001</v>
      </c>
      <c r="L9" s="22">
        <v>2700</v>
      </c>
      <c r="M9" s="7">
        <f t="shared" si="0"/>
        <v>5481.1893658641384</v>
      </c>
      <c r="O9" s="34">
        <f t="shared" si="1"/>
        <v>342.68812586413787</v>
      </c>
    </row>
    <row r="10" spans="1:26" ht="18.95" customHeight="1" x14ac:dyDescent="0.25">
      <c r="A10" s="66"/>
      <c r="B10" s="27">
        <v>8</v>
      </c>
      <c r="C10" s="13">
        <v>5049.2877614624076</v>
      </c>
      <c r="D10" s="39">
        <v>5050</v>
      </c>
      <c r="E10" s="14"/>
      <c r="F10" s="14"/>
      <c r="G10" s="14">
        <v>30</v>
      </c>
      <c r="H10" s="21">
        <v>69</v>
      </c>
      <c r="I10" s="21">
        <v>1660</v>
      </c>
      <c r="J10" s="30">
        <v>649.92565000000002</v>
      </c>
      <c r="K10" s="21">
        <v>24.578950000000003</v>
      </c>
      <c r="L10" s="22">
        <v>2700</v>
      </c>
      <c r="M10" s="7">
        <f t="shared" si="0"/>
        <v>5132.7923614624078</v>
      </c>
      <c r="O10" s="34">
        <f t="shared" si="1"/>
        <v>-0.71223853759238409</v>
      </c>
    </row>
    <row r="11" spans="1:26" ht="18.95" customHeight="1" x14ac:dyDescent="0.25">
      <c r="A11" s="66"/>
      <c r="B11" s="27">
        <v>9</v>
      </c>
      <c r="C11" s="13">
        <v>5956.8330775811028</v>
      </c>
      <c r="D11" s="39">
        <v>6000</v>
      </c>
      <c r="E11" s="14"/>
      <c r="F11" s="14"/>
      <c r="G11" s="14">
        <v>30</v>
      </c>
      <c r="H11" s="21">
        <v>69</v>
      </c>
      <c r="I11" s="21">
        <v>1660</v>
      </c>
      <c r="J11" s="30">
        <v>1178.6788200000001</v>
      </c>
      <c r="K11" s="21">
        <v>114.70206000000002</v>
      </c>
      <c r="L11" s="22">
        <v>2700</v>
      </c>
      <c r="M11" s="7">
        <f t="shared" si="0"/>
        <v>5709.2139575811025</v>
      </c>
      <c r="O11" s="34">
        <f t="shared" si="1"/>
        <v>-43.166922418897229</v>
      </c>
    </row>
    <row r="12" spans="1:26" ht="18.95" customHeight="1" x14ac:dyDescent="0.25">
      <c r="A12" s="66"/>
      <c r="B12" s="27">
        <v>10</v>
      </c>
      <c r="C12" s="13">
        <v>5689.0697096589702</v>
      </c>
      <c r="D12" s="39">
        <v>5690</v>
      </c>
      <c r="E12" s="14"/>
      <c r="F12" s="14"/>
      <c r="G12" s="14">
        <v>30</v>
      </c>
      <c r="H12" s="21">
        <v>69</v>
      </c>
      <c r="I12" s="21">
        <v>1660</v>
      </c>
      <c r="J12" s="30">
        <v>836.69168000000002</v>
      </c>
      <c r="K12" s="21">
        <v>360.49222000000003</v>
      </c>
      <c r="L12" s="22">
        <v>2700</v>
      </c>
      <c r="M12" s="7">
        <f t="shared" si="0"/>
        <v>5655.2536096589702</v>
      </c>
      <c r="O12" s="34">
        <f t="shared" si="1"/>
        <v>-0.93029034102983132</v>
      </c>
    </row>
    <row r="13" spans="1:26" ht="18.95" customHeight="1" x14ac:dyDescent="0.25">
      <c r="A13" s="66"/>
      <c r="B13" s="27">
        <v>11</v>
      </c>
      <c r="C13" s="13">
        <v>5754.499313914198</v>
      </c>
      <c r="D13" s="40">
        <v>5755</v>
      </c>
      <c r="E13" s="14"/>
      <c r="F13" s="14"/>
      <c r="G13" s="14">
        <v>30</v>
      </c>
      <c r="H13" s="21">
        <v>69</v>
      </c>
      <c r="I13" s="21">
        <v>1660</v>
      </c>
      <c r="J13" s="30">
        <v>912.29941000000008</v>
      </c>
      <c r="K13" s="21">
        <v>294.94817000000006</v>
      </c>
      <c r="L13" s="22">
        <v>2700</v>
      </c>
      <c r="M13" s="7">
        <f t="shared" si="0"/>
        <v>5665.7468939141982</v>
      </c>
      <c r="N13" t="s">
        <v>11</v>
      </c>
      <c r="O13" s="34">
        <f t="shared" si="1"/>
        <v>-0.50068608580204454</v>
      </c>
    </row>
    <row r="14" spans="1:26" ht="18.95" customHeight="1" x14ac:dyDescent="0.25">
      <c r="A14" s="66"/>
      <c r="B14" s="27">
        <v>12</v>
      </c>
      <c r="C14" s="13">
        <v>5315.9860800000006</v>
      </c>
      <c r="D14" s="39">
        <v>5300</v>
      </c>
      <c r="E14" s="14"/>
      <c r="F14" s="14"/>
      <c r="G14" s="14">
        <v>30</v>
      </c>
      <c r="H14" s="21">
        <v>69</v>
      </c>
      <c r="I14" s="21">
        <v>1660</v>
      </c>
      <c r="J14" s="30">
        <v>523.74597000000006</v>
      </c>
      <c r="K14" s="21">
        <v>294.94817000000006</v>
      </c>
      <c r="L14" s="22">
        <v>2700</v>
      </c>
      <c r="M14" s="7">
        <f t="shared" si="0"/>
        <v>5293.6802200000002</v>
      </c>
      <c r="O14" s="34">
        <f t="shared" si="1"/>
        <v>15.986080000000584</v>
      </c>
    </row>
    <row r="15" spans="1:26" ht="18.95" customHeight="1" x14ac:dyDescent="0.25">
      <c r="A15" s="66"/>
      <c r="B15" s="27">
        <v>13</v>
      </c>
      <c r="C15" s="13">
        <v>5086.3718399999998</v>
      </c>
      <c r="D15" s="33">
        <v>5086</v>
      </c>
      <c r="E15" s="14"/>
      <c r="F15" s="14"/>
      <c r="G15" s="14">
        <v>30</v>
      </c>
      <c r="H15" s="21">
        <v>69</v>
      </c>
      <c r="I15" s="21">
        <v>1660</v>
      </c>
      <c r="J15" s="30">
        <v>450.64184</v>
      </c>
      <c r="K15" s="21">
        <v>262.17620000000005</v>
      </c>
      <c r="L15" s="22">
        <v>2700</v>
      </c>
      <c r="M15" s="7">
        <f t="shared" si="0"/>
        <v>5172.1898799999999</v>
      </c>
      <c r="O15" s="34">
        <f t="shared" si="1"/>
        <v>0.37183999999979278</v>
      </c>
      <c r="R15" s="53"/>
    </row>
    <row r="16" spans="1:26" ht="18.95" customHeight="1" x14ac:dyDescent="0.25">
      <c r="A16" s="66"/>
      <c r="B16" s="27">
        <v>14</v>
      </c>
      <c r="C16" s="13">
        <v>5464.5028670186821</v>
      </c>
      <c r="D16" s="33">
        <v>5470</v>
      </c>
      <c r="E16" s="14"/>
      <c r="F16" s="14"/>
      <c r="G16" s="14">
        <v>30</v>
      </c>
      <c r="H16" s="21">
        <v>69</v>
      </c>
      <c r="I16" s="21">
        <v>1660</v>
      </c>
      <c r="J16" s="30">
        <v>883.25809000000004</v>
      </c>
      <c r="K16" s="21">
        <v>253.98318000000003</v>
      </c>
      <c r="L16" s="22">
        <v>2700</v>
      </c>
      <c r="M16" s="7">
        <f t="shared" si="0"/>
        <v>5590.7441370186825</v>
      </c>
      <c r="O16" s="34">
        <f t="shared" si="1"/>
        <v>-5.4971329813179182</v>
      </c>
    </row>
    <row r="17" spans="1:21" ht="18.95" customHeight="1" x14ac:dyDescent="0.25">
      <c r="A17" s="66"/>
      <c r="B17" s="27">
        <v>15</v>
      </c>
      <c r="C17" s="13">
        <v>5093.421799804496</v>
      </c>
      <c r="D17" s="38">
        <v>5094</v>
      </c>
      <c r="E17" s="14"/>
      <c r="F17" s="14"/>
      <c r="G17" s="14">
        <v>30</v>
      </c>
      <c r="H17" s="21">
        <v>69</v>
      </c>
      <c r="I17" s="21">
        <v>1660</v>
      </c>
      <c r="J17" s="30">
        <v>604.36079000000007</v>
      </c>
      <c r="K17" s="21">
        <v>57.351030000000009</v>
      </c>
      <c r="L17" s="22">
        <v>2700</v>
      </c>
      <c r="M17" s="7">
        <f t="shared" si="0"/>
        <v>5120.1336198044955</v>
      </c>
      <c r="O17" s="34">
        <f t="shared" si="1"/>
        <v>-0.57820019550399593</v>
      </c>
    </row>
    <row r="18" spans="1:21" ht="18.95" customHeight="1" x14ac:dyDescent="0.25">
      <c r="A18" s="66"/>
      <c r="B18" s="27">
        <v>16</v>
      </c>
      <c r="C18" s="13">
        <v>6049.0886871945077</v>
      </c>
      <c r="D18" s="41">
        <v>6000</v>
      </c>
      <c r="E18" s="14"/>
      <c r="F18" s="14"/>
      <c r="G18" s="14">
        <v>30</v>
      </c>
      <c r="H18" s="21">
        <v>69</v>
      </c>
      <c r="I18" s="21">
        <v>1660</v>
      </c>
      <c r="J18" s="30">
        <v>643.41640000000007</v>
      </c>
      <c r="K18" s="21">
        <v>491.58043000000004</v>
      </c>
      <c r="L18" s="22">
        <v>2700</v>
      </c>
      <c r="M18" s="7">
        <f t="shared" si="0"/>
        <v>5643.0855171945077</v>
      </c>
      <c r="O18" s="34">
        <f>C18-D18-2400</f>
        <v>-2350.9113128054923</v>
      </c>
    </row>
    <row r="19" spans="1:21" ht="18.95" customHeight="1" x14ac:dyDescent="0.25">
      <c r="A19" s="66"/>
      <c r="B19" s="27">
        <v>17</v>
      </c>
      <c r="C19" s="13">
        <v>5930.8941275978705</v>
      </c>
      <c r="D19" s="40">
        <v>5930.89</v>
      </c>
      <c r="E19" s="14"/>
      <c r="F19" s="14"/>
      <c r="G19" s="14">
        <v>30</v>
      </c>
      <c r="H19" s="21">
        <v>69</v>
      </c>
      <c r="I19" s="21">
        <v>1660</v>
      </c>
      <c r="J19" s="30">
        <v>1252.78439</v>
      </c>
      <c r="K19" s="21">
        <v>270.36922000000004</v>
      </c>
      <c r="L19" s="22">
        <v>2700</v>
      </c>
      <c r="M19" s="7">
        <f t="shared" si="0"/>
        <v>5982.1577375978695</v>
      </c>
      <c r="O19" s="34">
        <f t="shared" si="1"/>
        <v>4.1275978701378335E-3</v>
      </c>
    </row>
    <row r="20" spans="1:21" ht="18.95" customHeight="1" x14ac:dyDescent="0.25">
      <c r="A20" s="66"/>
      <c r="B20" s="27">
        <v>18</v>
      </c>
      <c r="C20" s="13">
        <v>9450.717588795449</v>
      </c>
      <c r="D20" s="39"/>
      <c r="E20" s="14">
        <f t="shared" ref="E20" si="2">(C20-D20)*0.07</f>
        <v>661.55023121568149</v>
      </c>
      <c r="F20" s="14"/>
      <c r="G20" s="14">
        <v>30</v>
      </c>
      <c r="H20" s="21">
        <v>69</v>
      </c>
      <c r="I20" s="21">
        <v>1660</v>
      </c>
      <c r="J20" s="30">
        <v>1091.55475</v>
      </c>
      <c r="K20" s="21">
        <v>253.98318000000003</v>
      </c>
      <c r="L20" s="22">
        <v>2700</v>
      </c>
      <c r="M20" s="7">
        <f t="shared" si="0"/>
        <v>15916.80575001113</v>
      </c>
      <c r="O20" s="34">
        <f t="shared" si="1"/>
        <v>9450.717588795449</v>
      </c>
    </row>
    <row r="21" spans="1:21" ht="18.95" customHeight="1" x14ac:dyDescent="0.25">
      <c r="A21" s="66"/>
      <c r="B21" s="1"/>
      <c r="C21" s="6"/>
      <c r="D21" s="11"/>
      <c r="E21" s="14"/>
      <c r="F21" s="14"/>
      <c r="G21" s="14"/>
      <c r="H21" s="20"/>
      <c r="I21" s="21"/>
      <c r="J21" s="30"/>
      <c r="K21" s="10"/>
      <c r="L21" s="8"/>
      <c r="M21" s="7"/>
    </row>
    <row r="22" spans="1:21" x14ac:dyDescent="0.25">
      <c r="A22" s="66"/>
      <c r="B22" s="27" t="s">
        <v>10</v>
      </c>
      <c r="C22" s="9">
        <f t="shared" ref="C22:M22" si="3">SUM(C3:C20)</f>
        <v>101024.1292953394</v>
      </c>
      <c r="D22" s="9">
        <f t="shared" si="3"/>
        <v>91225.16</v>
      </c>
      <c r="E22" s="9">
        <f t="shared" si="3"/>
        <v>661.55023121568149</v>
      </c>
      <c r="F22" s="9">
        <f t="shared" si="3"/>
        <v>0</v>
      </c>
      <c r="G22" s="9">
        <f t="shared" si="3"/>
        <v>540</v>
      </c>
      <c r="H22" s="9">
        <f t="shared" si="3"/>
        <v>1242</v>
      </c>
      <c r="I22" s="9">
        <f t="shared" si="3"/>
        <v>29880</v>
      </c>
      <c r="J22" s="9">
        <f t="shared" si="3"/>
        <v>12801.232950000001</v>
      </c>
      <c r="K22" s="9">
        <f t="shared" si="3"/>
        <v>4497.9599500000004</v>
      </c>
      <c r="L22" s="9">
        <f t="shared" si="3"/>
        <v>48600</v>
      </c>
      <c r="M22" s="9">
        <f t="shared" si="3"/>
        <v>108021.71242655505</v>
      </c>
    </row>
    <row r="23" spans="1:21" ht="8.25" customHeight="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21" x14ac:dyDescent="0.25">
      <c r="A24" s="68" t="s">
        <v>19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58"/>
      <c r="O24" s="58"/>
      <c r="P24" s="58"/>
      <c r="Q24" s="56"/>
      <c r="R24" s="56"/>
      <c r="S24" s="56"/>
      <c r="T24" s="56"/>
      <c r="U24" s="56"/>
    </row>
    <row r="25" spans="1:21" ht="15" customHeight="1" x14ac:dyDescent="0.25">
      <c r="A25" s="71" t="s">
        <v>21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58"/>
      <c r="O25" s="58"/>
      <c r="P25" s="58"/>
      <c r="Q25" s="56"/>
      <c r="R25" s="56"/>
      <c r="S25" s="56"/>
      <c r="T25" s="56"/>
      <c r="U25" s="56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58"/>
      <c r="O26" s="58"/>
      <c r="P26" s="58"/>
      <c r="Q26" s="56"/>
      <c r="R26" s="56"/>
      <c r="S26" s="56"/>
      <c r="T26" s="56"/>
      <c r="U26" s="56"/>
    </row>
    <row r="27" spans="1:21" x14ac:dyDescent="0.2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8"/>
      <c r="O27" s="58"/>
      <c r="P27" s="58"/>
      <c r="Q27" s="56"/>
      <c r="R27" s="56"/>
      <c r="S27" s="56"/>
      <c r="T27" s="56"/>
      <c r="U27" s="56"/>
    </row>
    <row r="28" spans="1:21" ht="15" customHeight="1" x14ac:dyDescent="0.25">
      <c r="A28" s="71" t="s">
        <v>23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58"/>
      <c r="O28" s="58"/>
      <c r="P28" s="58"/>
      <c r="Q28" s="56"/>
      <c r="R28" s="56"/>
      <c r="S28" s="56"/>
      <c r="T28" s="56"/>
      <c r="U28" s="56"/>
    </row>
    <row r="29" spans="1:21" ht="15" customHeight="1" x14ac:dyDescent="0.2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  <c r="N29" s="58"/>
      <c r="O29" s="58"/>
      <c r="P29" s="58"/>
      <c r="Q29" s="56"/>
      <c r="R29" s="56"/>
      <c r="S29" s="56"/>
      <c r="T29" s="56"/>
      <c r="U29" s="56"/>
    </row>
    <row r="30" spans="1:21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58"/>
      <c r="O30" s="58"/>
      <c r="P30" s="58"/>
      <c r="Q30" s="56"/>
      <c r="R30" s="56"/>
      <c r="S30" s="56"/>
      <c r="T30" s="56"/>
      <c r="U30" s="56"/>
    </row>
    <row r="31" spans="1:21" ht="15" customHeight="1" x14ac:dyDescent="0.25">
      <c r="A31" s="58"/>
      <c r="B31" s="58"/>
      <c r="C31" s="58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6"/>
      <c r="R31" s="56"/>
      <c r="S31" s="56"/>
      <c r="T31" s="56"/>
      <c r="U31" s="56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47244094488188981" right="0" top="0.39370078740157483" bottom="0.19685039370078741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A24" sqref="A24:M28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3.140625" customWidth="1"/>
    <col min="5" max="5" width="10.42578125" bestFit="1" customWidth="1"/>
    <col min="6" max="6" width="11.7109375" hidden="1" customWidth="1"/>
    <col min="7" max="7" width="11.140625" bestFit="1" customWidth="1"/>
    <col min="8" max="8" width="8.8554687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1" ht="18.95" customHeight="1" x14ac:dyDescent="0.25">
      <c r="A3" s="66" t="s">
        <v>4</v>
      </c>
      <c r="B3" s="27">
        <v>1</v>
      </c>
      <c r="C3" s="14">
        <v>5747.5317804184888</v>
      </c>
      <c r="D3" s="15">
        <v>5750</v>
      </c>
      <c r="E3" s="14"/>
      <c r="F3" s="14"/>
      <c r="G3" s="14">
        <v>30</v>
      </c>
      <c r="H3" s="21">
        <v>69</v>
      </c>
      <c r="I3" s="21">
        <v>1660</v>
      </c>
      <c r="J3" s="21">
        <v>694.48918000000003</v>
      </c>
      <c r="K3" s="24">
        <v>155.66705000000002</v>
      </c>
      <c r="L3" s="22">
        <v>2700</v>
      </c>
      <c r="M3" s="7">
        <f>C3-D3+E3+H3+K3+L3+I3+J3+F3+G3</f>
        <v>5306.6880104184893</v>
      </c>
      <c r="O3" s="34">
        <f>C3-D3</f>
        <v>-2.4682195815112209</v>
      </c>
      <c r="R3" s="2"/>
    </row>
    <row r="4" spans="1:21" ht="18.95" customHeight="1" x14ac:dyDescent="0.25">
      <c r="A4" s="66"/>
      <c r="B4" s="27">
        <v>2</v>
      </c>
      <c r="C4" s="14">
        <v>10127.378829863461</v>
      </c>
      <c r="D4" s="15">
        <v>10127</v>
      </c>
      <c r="E4" s="14"/>
      <c r="F4" s="14"/>
      <c r="G4" s="14">
        <v>30</v>
      </c>
      <c r="H4" s="21">
        <v>69</v>
      </c>
      <c r="I4" s="21">
        <v>1660</v>
      </c>
      <c r="J4" s="21">
        <v>517.73743999999999</v>
      </c>
      <c r="K4" s="24">
        <v>24.578950000000003</v>
      </c>
      <c r="L4" s="22">
        <v>2700</v>
      </c>
      <c r="M4" s="7">
        <f t="shared" ref="M4:M20" si="0">C4-D4+E4+H4+K4+L4+I4+J4+F4+G4</f>
        <v>5001.6952198634608</v>
      </c>
      <c r="O4" s="34">
        <f t="shared" ref="O4:O20" si="1">C4-D4</f>
        <v>0.3788298634608509</v>
      </c>
      <c r="P4" s="53"/>
      <c r="U4" s="2"/>
    </row>
    <row r="5" spans="1:21" ht="18.95" customHeight="1" x14ac:dyDescent="0.25">
      <c r="A5" s="66"/>
      <c r="B5" s="27">
        <v>3</v>
      </c>
      <c r="C5" s="14">
        <v>5171.7422424949291</v>
      </c>
      <c r="D5" s="42">
        <v>5172</v>
      </c>
      <c r="E5" s="14"/>
      <c r="F5" s="14"/>
      <c r="G5" s="14">
        <v>30</v>
      </c>
      <c r="H5" s="21">
        <v>69</v>
      </c>
      <c r="I5" s="21">
        <v>1660</v>
      </c>
      <c r="J5" s="21">
        <v>758.58046000000013</v>
      </c>
      <c r="K5" s="24">
        <v>90.123000000000019</v>
      </c>
      <c r="L5" s="22">
        <v>2700</v>
      </c>
      <c r="M5" s="7">
        <f t="shared" si="0"/>
        <v>5307.4457024949288</v>
      </c>
      <c r="O5" s="34">
        <f t="shared" si="1"/>
        <v>-0.25775750507091288</v>
      </c>
    </row>
    <row r="6" spans="1:21" ht="18.95" customHeight="1" x14ac:dyDescent="0.25">
      <c r="A6" s="66"/>
      <c r="B6" s="27">
        <v>4</v>
      </c>
      <c r="C6" s="14">
        <v>5233.1593566670836</v>
      </c>
      <c r="D6" s="38">
        <v>5233.16</v>
      </c>
      <c r="E6" s="14"/>
      <c r="F6" s="14"/>
      <c r="G6" s="14">
        <v>30</v>
      </c>
      <c r="H6" s="21">
        <v>69</v>
      </c>
      <c r="I6" s="21">
        <v>1660</v>
      </c>
      <c r="J6" s="21">
        <v>565.30518000000006</v>
      </c>
      <c r="K6" s="24">
        <v>278.56224000000003</v>
      </c>
      <c r="L6" s="22">
        <v>2700</v>
      </c>
      <c r="M6" s="7">
        <f t="shared" si="0"/>
        <v>5302.8667766670842</v>
      </c>
      <c r="O6" s="34">
        <f t="shared" si="1"/>
        <v>-6.4333291629736777E-4</v>
      </c>
    </row>
    <row r="7" spans="1:21" ht="18.95" customHeight="1" x14ac:dyDescent="0.25">
      <c r="A7" s="66"/>
      <c r="B7" s="27">
        <v>5</v>
      </c>
      <c r="C7" s="14">
        <v>6361.6635295865099</v>
      </c>
      <c r="D7" s="43"/>
      <c r="E7" s="14">
        <f t="shared" ref="E7:E17" si="2">(C7-D7)*0.07</f>
        <v>445.31644707105573</v>
      </c>
      <c r="F7" s="14"/>
      <c r="G7" s="14">
        <v>30</v>
      </c>
      <c r="H7" s="21">
        <v>69</v>
      </c>
      <c r="I7" s="21">
        <v>1660</v>
      </c>
      <c r="J7" s="21">
        <v>634.90427</v>
      </c>
      <c r="K7" s="24">
        <v>393.26429999999999</v>
      </c>
      <c r="L7" s="22">
        <v>2700</v>
      </c>
      <c r="M7" s="7">
        <f t="shared" si="0"/>
        <v>12294.148546657565</v>
      </c>
      <c r="O7" s="34">
        <f t="shared" si="1"/>
        <v>6361.6635295865099</v>
      </c>
      <c r="P7" s="31"/>
      <c r="R7" s="2"/>
    </row>
    <row r="8" spans="1:21" ht="18.95" customHeight="1" x14ac:dyDescent="0.25">
      <c r="A8" s="66"/>
      <c r="B8" s="27">
        <v>6</v>
      </c>
      <c r="C8" s="14">
        <v>5061.569410000001</v>
      </c>
      <c r="D8" s="42">
        <v>5061</v>
      </c>
      <c r="E8" s="14"/>
      <c r="F8" s="14"/>
      <c r="G8" s="14">
        <v>30</v>
      </c>
      <c r="H8" s="21">
        <v>69</v>
      </c>
      <c r="I8" s="21">
        <v>1660</v>
      </c>
      <c r="J8" s="21">
        <v>442.12971000000005</v>
      </c>
      <c r="K8" s="24">
        <v>278.56224000000003</v>
      </c>
      <c r="L8" s="22">
        <v>2700</v>
      </c>
      <c r="M8" s="7">
        <f t="shared" si="0"/>
        <v>5180.2613600000013</v>
      </c>
      <c r="O8" s="34">
        <f t="shared" si="1"/>
        <v>0.56941000000097119</v>
      </c>
    </row>
    <row r="9" spans="1:21" ht="18.95" customHeight="1" thickBot="1" x14ac:dyDescent="0.3">
      <c r="A9" s="66"/>
      <c r="B9" s="27">
        <v>7</v>
      </c>
      <c r="C9" s="14">
        <v>5143.0611796611147</v>
      </c>
      <c r="D9" s="44">
        <v>5143</v>
      </c>
      <c r="E9" s="14"/>
      <c r="F9" s="14"/>
      <c r="G9" s="14">
        <v>30</v>
      </c>
      <c r="H9" s="21">
        <v>69</v>
      </c>
      <c r="I9" s="21">
        <v>1660</v>
      </c>
      <c r="J9" s="21">
        <v>451.64328</v>
      </c>
      <c r="K9" s="24">
        <v>188.43913000000001</v>
      </c>
      <c r="L9" s="22">
        <v>2700</v>
      </c>
      <c r="M9" s="7">
        <f t="shared" si="0"/>
        <v>5099.1435896611147</v>
      </c>
      <c r="O9" s="34">
        <f t="shared" si="1"/>
        <v>6.1179661114692863E-2</v>
      </c>
    </row>
    <row r="10" spans="1:21" ht="18.95" customHeight="1" thickBot="1" x14ac:dyDescent="0.3">
      <c r="A10" s="66"/>
      <c r="B10" s="27">
        <v>8</v>
      </c>
      <c r="C10" s="14">
        <v>19198.129598889049</v>
      </c>
      <c r="D10" s="52">
        <f>10000+9200</f>
        <v>19200</v>
      </c>
      <c r="E10" s="14"/>
      <c r="F10" s="14"/>
      <c r="G10" s="14">
        <v>30</v>
      </c>
      <c r="H10" s="21">
        <v>69</v>
      </c>
      <c r="I10" s="21">
        <v>1660</v>
      </c>
      <c r="J10" s="21">
        <v>565.30518000000006</v>
      </c>
      <c r="K10" s="24">
        <v>303.14118999999999</v>
      </c>
      <c r="L10" s="22">
        <v>2700</v>
      </c>
      <c r="M10" s="7">
        <f t="shared" si="0"/>
        <v>5325.5759688890494</v>
      </c>
      <c r="O10" s="34">
        <f t="shared" si="1"/>
        <v>-1.8704011109512066</v>
      </c>
      <c r="P10" s="31"/>
    </row>
    <row r="11" spans="1:21" ht="18.95" customHeight="1" x14ac:dyDescent="0.25">
      <c r="A11" s="66"/>
      <c r="B11" s="27">
        <v>9</v>
      </c>
      <c r="C11" s="14">
        <v>5506.6431719433685</v>
      </c>
      <c r="D11" s="44">
        <v>5507</v>
      </c>
      <c r="E11" s="14"/>
      <c r="F11" s="14"/>
      <c r="G11" s="14">
        <v>30</v>
      </c>
      <c r="H11" s="21">
        <v>69</v>
      </c>
      <c r="I11" s="21">
        <v>1660</v>
      </c>
      <c r="J11" s="21">
        <v>501.21390000000002</v>
      </c>
      <c r="K11" s="24">
        <v>393.26429999999999</v>
      </c>
      <c r="L11" s="22">
        <v>2700</v>
      </c>
      <c r="M11" s="7">
        <f t="shared" si="0"/>
        <v>5353.1213719433681</v>
      </c>
      <c r="O11" s="34">
        <f t="shared" si="1"/>
        <v>-0.356828056631457</v>
      </c>
    </row>
    <row r="12" spans="1:21" ht="18.95" customHeight="1" x14ac:dyDescent="0.25">
      <c r="A12" s="66"/>
      <c r="B12" s="27">
        <v>10</v>
      </c>
      <c r="C12" s="14">
        <v>5535.7010387334558</v>
      </c>
      <c r="D12" s="44">
        <v>5535</v>
      </c>
      <c r="E12" s="14"/>
      <c r="F12" s="14"/>
      <c r="G12" s="14">
        <v>30</v>
      </c>
      <c r="H12" s="21">
        <v>69</v>
      </c>
      <c r="I12" s="21">
        <v>1660</v>
      </c>
      <c r="J12" s="21">
        <v>479.18244000000004</v>
      </c>
      <c r="K12" s="24">
        <v>499.77334000000008</v>
      </c>
      <c r="L12" s="22">
        <v>2700</v>
      </c>
      <c r="M12" s="7">
        <f t="shared" si="0"/>
        <v>5438.656818733456</v>
      </c>
      <c r="O12" s="34">
        <f t="shared" si="1"/>
        <v>0.70103873345578904</v>
      </c>
    </row>
    <row r="13" spans="1:21" ht="18.95" customHeight="1" x14ac:dyDescent="0.25">
      <c r="A13" s="66"/>
      <c r="B13" s="27">
        <v>11</v>
      </c>
      <c r="C13" s="14">
        <v>5679.4615296330412</v>
      </c>
      <c r="D13" s="38">
        <v>5680</v>
      </c>
      <c r="E13" s="14"/>
      <c r="F13" s="14"/>
      <c r="G13" s="14">
        <v>30</v>
      </c>
      <c r="H13" s="21">
        <v>69</v>
      </c>
      <c r="I13" s="21">
        <v>1660</v>
      </c>
      <c r="J13" s="21">
        <v>852.71450000000016</v>
      </c>
      <c r="K13" s="24">
        <v>360.49222000000003</v>
      </c>
      <c r="L13" s="22">
        <v>2700</v>
      </c>
      <c r="M13" s="7">
        <f t="shared" si="0"/>
        <v>5671.6682496330413</v>
      </c>
      <c r="O13" s="34">
        <f t="shared" si="1"/>
        <v>-0.53847036695879069</v>
      </c>
    </row>
    <row r="14" spans="1:21" ht="18.95" customHeight="1" x14ac:dyDescent="0.25">
      <c r="A14" s="66"/>
      <c r="B14" s="27">
        <v>12</v>
      </c>
      <c r="C14" s="14">
        <v>5160.5121486532344</v>
      </c>
      <c r="D14" s="38">
        <v>5161</v>
      </c>
      <c r="E14" s="14"/>
      <c r="F14" s="14"/>
      <c r="G14" s="14">
        <v>30</v>
      </c>
      <c r="H14" s="21">
        <v>69</v>
      </c>
      <c r="I14" s="21">
        <v>1660</v>
      </c>
      <c r="J14" s="21">
        <v>531.25666000000001</v>
      </c>
      <c r="K14" s="24">
        <v>196.63215</v>
      </c>
      <c r="L14" s="22">
        <v>2700</v>
      </c>
      <c r="M14" s="7">
        <f t="shared" si="0"/>
        <v>5186.4009586532347</v>
      </c>
      <c r="O14" s="34">
        <f t="shared" si="1"/>
        <v>-0.48785134676563757</v>
      </c>
    </row>
    <row r="15" spans="1:21" ht="18.95" customHeight="1" x14ac:dyDescent="0.25">
      <c r="A15" s="66"/>
      <c r="B15" s="27">
        <v>13</v>
      </c>
      <c r="C15" s="14">
        <v>7207.4588630224998</v>
      </c>
      <c r="D15" s="42">
        <f>7000+250</f>
        <v>7250</v>
      </c>
      <c r="E15" s="14"/>
      <c r="F15" s="14"/>
      <c r="G15" s="14">
        <v>30</v>
      </c>
      <c r="H15" s="21">
        <v>69</v>
      </c>
      <c r="I15" s="21">
        <v>1660</v>
      </c>
      <c r="J15" s="21">
        <v>1431.5390100000002</v>
      </c>
      <c r="K15" s="24">
        <v>311.33420999999998</v>
      </c>
      <c r="L15" s="22">
        <v>2700</v>
      </c>
      <c r="M15" s="7">
        <f t="shared" si="0"/>
        <v>6159.3320830225002</v>
      </c>
      <c r="O15" s="34">
        <f t="shared" si="1"/>
        <v>-42.541136977500173</v>
      </c>
    </row>
    <row r="16" spans="1:21" ht="18.95" customHeight="1" thickBot="1" x14ac:dyDescent="0.3">
      <c r="A16" s="66"/>
      <c r="B16" s="27">
        <v>14</v>
      </c>
      <c r="C16" s="14">
        <v>5068.155810364121</v>
      </c>
      <c r="D16" s="38">
        <v>5100</v>
      </c>
      <c r="E16" s="14"/>
      <c r="F16" s="14"/>
      <c r="G16" s="14">
        <v>30</v>
      </c>
      <c r="H16" s="21">
        <v>69</v>
      </c>
      <c r="I16" s="21">
        <v>1660</v>
      </c>
      <c r="J16" s="21">
        <v>602.85863000000006</v>
      </c>
      <c r="K16" s="24">
        <v>163.86007000000001</v>
      </c>
      <c r="L16" s="22">
        <v>2700</v>
      </c>
      <c r="M16" s="7">
        <f t="shared" si="0"/>
        <v>5193.8745103641204</v>
      </c>
      <c r="O16" s="34">
        <f t="shared" si="1"/>
        <v>-31.844189635879047</v>
      </c>
    </row>
    <row r="17" spans="1:21" ht="18.95" customHeight="1" thickBot="1" x14ac:dyDescent="0.3">
      <c r="A17" s="66"/>
      <c r="B17" s="27">
        <v>15</v>
      </c>
      <c r="C17" s="16">
        <v>38345.738488133131</v>
      </c>
      <c r="D17" s="55"/>
      <c r="E17" s="14">
        <f t="shared" si="2"/>
        <v>2684.2016941693196</v>
      </c>
      <c r="F17" s="14"/>
      <c r="G17" s="14">
        <v>30</v>
      </c>
      <c r="H17" s="21">
        <v>69</v>
      </c>
      <c r="I17" s="21">
        <v>1660</v>
      </c>
      <c r="J17" s="21">
        <v>128.18256000000002</v>
      </c>
      <c r="K17" s="24">
        <v>344.10629</v>
      </c>
      <c r="L17" s="22">
        <v>2700</v>
      </c>
      <c r="M17" s="7">
        <f t="shared" si="0"/>
        <v>45961.229032302457</v>
      </c>
      <c r="N17" s="2"/>
      <c r="O17" s="34">
        <f t="shared" si="1"/>
        <v>38345.738488133131</v>
      </c>
    </row>
    <row r="18" spans="1:21" ht="18.95" customHeight="1" x14ac:dyDescent="0.25">
      <c r="A18" s="66"/>
      <c r="B18" s="27">
        <v>16</v>
      </c>
      <c r="C18" s="14">
        <v>4941.3159822967009</v>
      </c>
      <c r="D18" s="43">
        <v>5000</v>
      </c>
      <c r="E18" s="14"/>
      <c r="F18" s="14"/>
      <c r="G18" s="14">
        <v>30</v>
      </c>
      <c r="H18" s="21">
        <v>69</v>
      </c>
      <c r="I18" s="21">
        <v>1660</v>
      </c>
      <c r="J18" s="21">
        <v>172.74598</v>
      </c>
      <c r="K18" s="24">
        <v>278.56224000000003</v>
      </c>
      <c r="L18" s="22">
        <v>2700</v>
      </c>
      <c r="M18" s="7">
        <f t="shared" si="0"/>
        <v>4851.6242022967008</v>
      </c>
      <c r="O18" s="34">
        <f t="shared" si="1"/>
        <v>-58.684017703299105</v>
      </c>
    </row>
    <row r="19" spans="1:21" ht="18.95" customHeight="1" x14ac:dyDescent="0.25">
      <c r="A19" s="66"/>
      <c r="B19" s="27">
        <v>17</v>
      </c>
      <c r="C19" s="17">
        <v>5941.135726940699</v>
      </c>
      <c r="D19" s="43">
        <v>5941</v>
      </c>
      <c r="E19" s="14"/>
      <c r="F19" s="14"/>
      <c r="G19" s="14">
        <v>30</v>
      </c>
      <c r="H19" s="21">
        <v>69</v>
      </c>
      <c r="I19" s="21">
        <v>1660</v>
      </c>
      <c r="J19" s="21">
        <v>1098.5647200000001</v>
      </c>
      <c r="K19" s="24">
        <v>303.14118999999999</v>
      </c>
      <c r="L19" s="22">
        <v>2700</v>
      </c>
      <c r="M19" s="7">
        <f t="shared" si="0"/>
        <v>5860.8416369406987</v>
      </c>
      <c r="O19" s="34">
        <f t="shared" si="1"/>
        <v>0.13572694069898716</v>
      </c>
      <c r="P19" s="2"/>
    </row>
    <row r="20" spans="1:21" ht="18.600000000000001" customHeight="1" x14ac:dyDescent="0.25">
      <c r="A20" s="66"/>
      <c r="B20" s="27">
        <v>18</v>
      </c>
      <c r="C20" s="14">
        <v>4832.8807791461804</v>
      </c>
      <c r="D20" s="17">
        <v>4832</v>
      </c>
      <c r="E20" s="14"/>
      <c r="F20" s="14"/>
      <c r="G20" s="14">
        <v>30</v>
      </c>
      <c r="H20" s="21">
        <v>69</v>
      </c>
      <c r="I20" s="21">
        <v>1660</v>
      </c>
      <c r="J20" s="21">
        <v>280.90007000000003</v>
      </c>
      <c r="K20" s="24">
        <v>221.21110000000002</v>
      </c>
      <c r="L20" s="22">
        <v>2700</v>
      </c>
      <c r="M20" s="7">
        <f t="shared" si="0"/>
        <v>4961.9919491461806</v>
      </c>
      <c r="O20" s="34">
        <f t="shared" si="1"/>
        <v>0.88077914618042996</v>
      </c>
    </row>
    <row r="21" spans="1:21" x14ac:dyDescent="0.25">
      <c r="A21" s="66"/>
      <c r="B21" s="27" t="s">
        <v>10</v>
      </c>
      <c r="C21" s="9">
        <f>SUM(C3:C20)</f>
        <v>150263.23946644709</v>
      </c>
      <c r="D21" s="9">
        <f t="shared" ref="D21:M21" si="3">SUM(D3:D20)</f>
        <v>105692.16</v>
      </c>
      <c r="E21" s="9">
        <f t="shared" si="3"/>
        <v>3129.5181412403754</v>
      </c>
      <c r="F21" s="9">
        <f t="shared" si="3"/>
        <v>0</v>
      </c>
      <c r="G21" s="9">
        <f t="shared" si="3"/>
        <v>540</v>
      </c>
      <c r="H21" s="9">
        <f t="shared" si="3"/>
        <v>1242</v>
      </c>
      <c r="I21" s="9">
        <f t="shared" si="3"/>
        <v>29880</v>
      </c>
      <c r="J21" s="9">
        <f t="shared" si="3"/>
        <v>10709.25317</v>
      </c>
      <c r="K21" s="9">
        <f>SUM(K3:K20)</f>
        <v>4784.7152100000012</v>
      </c>
      <c r="L21" s="9">
        <f t="shared" si="3"/>
        <v>48600</v>
      </c>
      <c r="M21" s="9">
        <f t="shared" si="3"/>
        <v>143456.56598768744</v>
      </c>
    </row>
    <row r="22" spans="1:21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1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60"/>
      <c r="O23" s="60"/>
      <c r="P23" s="60"/>
      <c r="Q23" s="58"/>
      <c r="R23" s="58"/>
      <c r="S23" s="58"/>
      <c r="T23" s="58"/>
      <c r="U23" s="58"/>
    </row>
    <row r="24" spans="1:21" ht="15" customHeight="1" x14ac:dyDescent="0.2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60"/>
      <c r="O24" s="60"/>
      <c r="P24" s="60"/>
      <c r="Q24" s="58"/>
      <c r="R24" s="58"/>
      <c r="S24" s="58"/>
      <c r="T24" s="58"/>
      <c r="U24" s="58"/>
    </row>
    <row r="25" spans="1:2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60"/>
      <c r="O25" s="60"/>
      <c r="P25" s="60"/>
      <c r="Q25" s="58"/>
      <c r="R25" s="58"/>
      <c r="S25" s="58"/>
      <c r="T25" s="58"/>
      <c r="U25" s="58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60"/>
      <c r="O26" s="60"/>
      <c r="P26" s="60"/>
      <c r="Q26" s="58"/>
      <c r="R26" s="58"/>
      <c r="S26" s="58"/>
      <c r="T26" s="58"/>
      <c r="U26" s="58"/>
    </row>
    <row r="27" spans="1:21" ht="15" customHeight="1" x14ac:dyDescent="0.25">
      <c r="A27" s="71" t="s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60"/>
      <c r="O27" s="60"/>
      <c r="P27" s="60"/>
      <c r="Q27" s="58"/>
      <c r="R27" s="58"/>
      <c r="S27" s="58"/>
      <c r="T27" s="58"/>
      <c r="U27" s="58"/>
    </row>
    <row r="28" spans="1:21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60"/>
      <c r="O28" s="60"/>
      <c r="P28" s="60"/>
      <c r="Q28" s="58"/>
      <c r="R28" s="58"/>
      <c r="S28" s="58"/>
      <c r="T28" s="58"/>
      <c r="U28" s="58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0"/>
      <c r="O29" s="60"/>
      <c r="P29" s="60"/>
      <c r="Q29" s="58"/>
      <c r="R29" s="58"/>
      <c r="S29" s="58"/>
      <c r="T29" s="58"/>
      <c r="U29" s="58"/>
    </row>
    <row r="30" spans="1:21" ht="15" customHeight="1" x14ac:dyDescent="0.25">
      <c r="A30" s="60"/>
      <c r="B30" s="60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58"/>
      <c r="R30" s="58"/>
      <c r="S30" s="58"/>
      <c r="T30" s="58"/>
      <c r="U30" s="58"/>
    </row>
    <row r="31" spans="1:21" ht="15" customHeight="1" x14ac:dyDescent="0.25">
      <c r="D31" s="19"/>
    </row>
    <row r="32" spans="1:21" x14ac:dyDescent="0.25">
      <c r="D32" s="19"/>
    </row>
    <row r="33" spans="4:4" x14ac:dyDescent="0.25">
      <c r="D33" s="19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P23" sqref="P23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2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8.85546875" bestFit="1" customWidth="1"/>
    <col min="9" max="9" width="11.5703125" customWidth="1"/>
    <col min="10" max="10" width="10.42578125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7" t="s">
        <v>14</v>
      </c>
    </row>
    <row r="3" spans="1:22" ht="18.95" customHeight="1" x14ac:dyDescent="0.25">
      <c r="A3" s="66" t="s">
        <v>5</v>
      </c>
      <c r="B3" s="27">
        <v>19</v>
      </c>
      <c r="C3" s="14">
        <v>5109.0858722245102</v>
      </c>
      <c r="D3" s="14">
        <v>5109</v>
      </c>
      <c r="E3" s="14"/>
      <c r="F3" s="14"/>
      <c r="G3" s="14">
        <v>30</v>
      </c>
      <c r="H3" s="21">
        <v>69</v>
      </c>
      <c r="I3" s="21">
        <v>1660</v>
      </c>
      <c r="J3" s="30">
        <v>583.83149000000003</v>
      </c>
      <c r="K3" s="21">
        <v>8.1929100000000012</v>
      </c>
      <c r="L3" s="22">
        <v>2700</v>
      </c>
      <c r="M3" s="7">
        <f>C3-D3+E3+H3+K3+L3+I3+J3+F3+G3</f>
        <v>5051.1102722245105</v>
      </c>
      <c r="N3" s="34">
        <f>C3-D3</f>
        <v>8.5872224510239903E-2</v>
      </c>
      <c r="O3" s="2"/>
      <c r="P3" s="32"/>
      <c r="Q3" s="2"/>
    </row>
    <row r="4" spans="1:22" ht="18.95" customHeight="1" x14ac:dyDescent="0.25">
      <c r="A4" s="66"/>
      <c r="B4" s="27">
        <v>20</v>
      </c>
      <c r="C4" s="14">
        <v>6044.4644057798505</v>
      </c>
      <c r="D4" s="25">
        <v>6060</v>
      </c>
      <c r="E4" s="14"/>
      <c r="F4" s="14"/>
      <c r="G4" s="14">
        <v>30</v>
      </c>
      <c r="H4" s="21">
        <v>69</v>
      </c>
      <c r="I4" s="21">
        <v>1660</v>
      </c>
      <c r="J4" s="30">
        <v>1100.0668800000001</v>
      </c>
      <c r="K4" s="21">
        <v>417.84336000000002</v>
      </c>
      <c r="L4" s="22">
        <v>2700</v>
      </c>
      <c r="M4" s="7">
        <f t="shared" ref="M4:M20" si="0">C4-D4+E4+H4+K4+L4+I4+J4+F4+G4</f>
        <v>5961.3746457798507</v>
      </c>
      <c r="N4" s="34">
        <f t="shared" ref="N4:N20" si="1">C4-D4</f>
        <v>-15.535594220149505</v>
      </c>
      <c r="O4" s="2"/>
      <c r="P4" s="32"/>
    </row>
    <row r="5" spans="1:22" ht="18.95" customHeight="1" x14ac:dyDescent="0.25">
      <c r="A5" s="66"/>
      <c r="B5" s="27">
        <v>21</v>
      </c>
      <c r="C5" s="14">
        <v>6101.0699345705698</v>
      </c>
      <c r="D5" s="25">
        <v>6101</v>
      </c>
      <c r="E5" s="14"/>
      <c r="F5" s="14"/>
      <c r="G5" s="14">
        <v>30</v>
      </c>
      <c r="H5" s="21">
        <v>69</v>
      </c>
      <c r="I5" s="21">
        <v>1660</v>
      </c>
      <c r="J5" s="30">
        <v>1336.9042500000003</v>
      </c>
      <c r="K5" s="21">
        <v>262.17620000000005</v>
      </c>
      <c r="L5" s="22">
        <v>2700</v>
      </c>
      <c r="M5" s="7">
        <f t="shared" si="0"/>
        <v>6058.1503845705702</v>
      </c>
      <c r="N5" s="34">
        <f t="shared" si="1"/>
        <v>6.9934570569785137E-2</v>
      </c>
      <c r="O5" s="2"/>
      <c r="P5" s="32"/>
    </row>
    <row r="6" spans="1:22" ht="18.95" customHeight="1" x14ac:dyDescent="0.25">
      <c r="A6" s="66"/>
      <c r="B6" s="27">
        <v>22</v>
      </c>
      <c r="C6" s="14">
        <v>5614.5770584185375</v>
      </c>
      <c r="D6" s="25">
        <v>6050</v>
      </c>
      <c r="E6" s="14"/>
      <c r="F6" s="14"/>
      <c r="G6" s="14">
        <v>30</v>
      </c>
      <c r="H6" s="21">
        <v>69</v>
      </c>
      <c r="I6" s="21">
        <v>1660</v>
      </c>
      <c r="J6" s="30">
        <v>939.33796000000007</v>
      </c>
      <c r="K6" s="21">
        <v>32.771970000000003</v>
      </c>
      <c r="L6" s="22">
        <v>2700</v>
      </c>
      <c r="M6" s="7">
        <f t="shared" si="0"/>
        <v>4995.6869884185371</v>
      </c>
      <c r="N6" s="34">
        <f t="shared" si="1"/>
        <v>-435.42294158146251</v>
      </c>
      <c r="O6" s="2"/>
    </row>
    <row r="7" spans="1:22" ht="18.95" customHeight="1" x14ac:dyDescent="0.25">
      <c r="A7" s="66"/>
      <c r="B7" s="27">
        <v>23</v>
      </c>
      <c r="C7" s="14">
        <v>838.88209654102502</v>
      </c>
      <c r="D7" s="35">
        <v>5000</v>
      </c>
      <c r="E7" s="14"/>
      <c r="F7" s="14"/>
      <c r="G7" s="14">
        <v>30</v>
      </c>
      <c r="H7" s="21">
        <v>69</v>
      </c>
      <c r="I7" s="21">
        <v>1660</v>
      </c>
      <c r="J7" s="30">
        <v>44.062700000000007</v>
      </c>
      <c r="K7" s="21">
        <v>0</v>
      </c>
      <c r="L7" s="22">
        <v>2700</v>
      </c>
      <c r="M7" s="7">
        <f t="shared" si="0"/>
        <v>341.94479654102503</v>
      </c>
      <c r="N7" s="34">
        <f t="shared" si="1"/>
        <v>-4161.117903458975</v>
      </c>
      <c r="O7" s="2"/>
      <c r="P7" s="32"/>
    </row>
    <row r="8" spans="1:22" ht="18.95" customHeight="1" thickBot="1" x14ac:dyDescent="0.3">
      <c r="A8" s="66"/>
      <c r="B8" s="27">
        <v>24</v>
      </c>
      <c r="C8" s="14">
        <v>-8376.2199565331666</v>
      </c>
      <c r="D8" s="15"/>
      <c r="E8" s="14"/>
      <c r="F8" s="14"/>
      <c r="G8" s="14">
        <v>30</v>
      </c>
      <c r="H8" s="21">
        <v>69</v>
      </c>
      <c r="I8" s="21">
        <v>1660</v>
      </c>
      <c r="J8" s="30">
        <v>124.67752</v>
      </c>
      <c r="K8" s="21">
        <v>0</v>
      </c>
      <c r="L8" s="22">
        <v>2700</v>
      </c>
      <c r="M8" s="7">
        <f t="shared" si="0"/>
        <v>-3792.5424365331664</v>
      </c>
      <c r="N8" s="34">
        <f t="shared" si="1"/>
        <v>-8376.2199565331666</v>
      </c>
      <c r="O8" s="2"/>
      <c r="P8" s="32"/>
    </row>
    <row r="9" spans="1:22" ht="18.95" customHeight="1" thickBot="1" x14ac:dyDescent="0.3">
      <c r="A9" s="66"/>
      <c r="B9" s="27">
        <v>25</v>
      </c>
      <c r="C9" s="14">
        <v>5191.1012819700009</v>
      </c>
      <c r="D9" s="55">
        <v>5200</v>
      </c>
      <c r="E9" s="14"/>
      <c r="F9" s="14"/>
      <c r="G9" s="14">
        <v>30</v>
      </c>
      <c r="H9" s="21">
        <v>69</v>
      </c>
      <c r="I9" s="21">
        <v>1660</v>
      </c>
      <c r="J9" s="30">
        <v>422.60185000000001</v>
      </c>
      <c r="K9" s="21">
        <v>286.75515000000007</v>
      </c>
      <c r="L9" s="22">
        <v>2700</v>
      </c>
      <c r="M9" s="7">
        <f t="shared" si="0"/>
        <v>5159.4582819700008</v>
      </c>
      <c r="N9" s="34">
        <f t="shared" si="1"/>
        <v>-8.8987180299991451</v>
      </c>
      <c r="O9" s="2"/>
      <c r="P9" s="32"/>
      <c r="R9" s="2"/>
      <c r="V9" s="2"/>
    </row>
    <row r="10" spans="1:22" ht="18.95" customHeight="1" thickBot="1" x14ac:dyDescent="0.3">
      <c r="A10" s="66"/>
      <c r="B10" s="27">
        <v>26</v>
      </c>
      <c r="C10" s="14">
        <v>5173.7026437272907</v>
      </c>
      <c r="D10" s="15">
        <v>5175</v>
      </c>
      <c r="E10" s="14"/>
      <c r="F10" s="14"/>
      <c r="G10" s="14">
        <v>30</v>
      </c>
      <c r="H10" s="21">
        <v>69</v>
      </c>
      <c r="I10" s="21">
        <v>1660</v>
      </c>
      <c r="J10" s="30">
        <v>508.72459000000003</v>
      </c>
      <c r="K10" s="21">
        <v>188.43913000000001</v>
      </c>
      <c r="L10" s="22">
        <v>2700</v>
      </c>
      <c r="M10" s="7">
        <f t="shared" si="0"/>
        <v>5154.8663637272903</v>
      </c>
      <c r="N10" s="34">
        <f t="shared" si="1"/>
        <v>-1.297356272709294</v>
      </c>
      <c r="O10" s="2"/>
      <c r="P10" s="32"/>
    </row>
    <row r="11" spans="1:22" ht="18.95" customHeight="1" thickBot="1" x14ac:dyDescent="0.3">
      <c r="A11" s="66"/>
      <c r="B11" s="27">
        <v>27</v>
      </c>
      <c r="C11" s="14">
        <v>4906.568567683521</v>
      </c>
      <c r="D11" s="55">
        <v>4907</v>
      </c>
      <c r="E11" s="14"/>
      <c r="F11" s="14"/>
      <c r="G11" s="14">
        <v>30</v>
      </c>
      <c r="H11" s="21">
        <v>69</v>
      </c>
      <c r="I11" s="21">
        <v>1660</v>
      </c>
      <c r="J11" s="30">
        <v>324.96277000000003</v>
      </c>
      <c r="K11" s="21">
        <v>73.73696000000001</v>
      </c>
      <c r="L11" s="22">
        <v>2700</v>
      </c>
      <c r="M11" s="7">
        <f t="shared" si="0"/>
        <v>4857.2682976835213</v>
      </c>
      <c r="N11" s="34">
        <f t="shared" si="1"/>
        <v>-0.43143231647900393</v>
      </c>
      <c r="O11" s="2"/>
      <c r="P11" s="32"/>
    </row>
    <row r="12" spans="1:22" ht="18.95" customHeight="1" x14ac:dyDescent="0.25">
      <c r="A12" s="66"/>
      <c r="B12" s="27">
        <v>28</v>
      </c>
      <c r="C12" s="14">
        <v>5289.9077802535949</v>
      </c>
      <c r="D12" s="25">
        <v>5289.91</v>
      </c>
      <c r="E12" s="14"/>
      <c r="F12" s="14"/>
      <c r="G12" s="14">
        <v>30</v>
      </c>
      <c r="H12" s="21">
        <v>69</v>
      </c>
      <c r="I12" s="21">
        <v>1660</v>
      </c>
      <c r="J12" s="30">
        <v>941.84145000000012</v>
      </c>
      <c r="K12" s="21">
        <v>16.385930000000002</v>
      </c>
      <c r="L12" s="22">
        <v>2700</v>
      </c>
      <c r="M12" s="7">
        <f t="shared" si="0"/>
        <v>5417.2251602535944</v>
      </c>
      <c r="N12" s="34">
        <f t="shared" si="1"/>
        <v>-2.2197464049895643E-3</v>
      </c>
      <c r="O12" s="2"/>
      <c r="P12" s="32"/>
    </row>
    <row r="13" spans="1:22" ht="18.95" customHeight="1" x14ac:dyDescent="0.25">
      <c r="A13" s="66"/>
      <c r="B13" s="27">
        <v>29</v>
      </c>
      <c r="C13" s="14">
        <v>5942.563254563498</v>
      </c>
      <c r="D13" s="25">
        <v>5942.56</v>
      </c>
      <c r="E13" s="14"/>
      <c r="F13" s="14"/>
      <c r="G13" s="14">
        <v>30</v>
      </c>
      <c r="H13" s="21">
        <v>69</v>
      </c>
      <c r="I13" s="21">
        <v>1660</v>
      </c>
      <c r="J13" s="30">
        <v>886.2623000000001</v>
      </c>
      <c r="K13" s="21">
        <v>540.73844000000008</v>
      </c>
      <c r="L13" s="22">
        <v>2700</v>
      </c>
      <c r="M13" s="7">
        <f t="shared" si="0"/>
        <v>5886.0039945634981</v>
      </c>
      <c r="N13" s="34">
        <f t="shared" si="1"/>
        <v>3.2545634976486326E-3</v>
      </c>
      <c r="O13" s="2"/>
      <c r="P13" s="32"/>
    </row>
    <row r="14" spans="1:22" ht="18.95" customHeight="1" x14ac:dyDescent="0.25">
      <c r="A14" s="66"/>
      <c r="B14" s="27">
        <v>30</v>
      </c>
      <c r="C14" s="14">
        <v>5619.5310517099997</v>
      </c>
      <c r="D14" s="25">
        <v>5619.53</v>
      </c>
      <c r="E14" s="14"/>
      <c r="F14" s="14"/>
      <c r="G14" s="14">
        <v>30</v>
      </c>
      <c r="H14" s="21">
        <v>69</v>
      </c>
      <c r="I14" s="21">
        <v>1660</v>
      </c>
      <c r="J14" s="30">
        <v>977.39213000000018</v>
      </c>
      <c r="K14" s="21">
        <v>393.26429999999999</v>
      </c>
      <c r="L14" s="22">
        <v>2700</v>
      </c>
      <c r="M14" s="7">
        <f t="shared" si="0"/>
        <v>5829.65748171</v>
      </c>
      <c r="N14" s="34">
        <f t="shared" si="1"/>
        <v>1.0517099999560742E-3</v>
      </c>
      <c r="O14" s="2"/>
      <c r="P14" s="32"/>
      <c r="R14" s="2"/>
    </row>
    <row r="15" spans="1:22" ht="18.95" customHeight="1" x14ac:dyDescent="0.25">
      <c r="A15" s="66"/>
      <c r="B15" s="27">
        <v>31</v>
      </c>
      <c r="C15" s="14">
        <v>5874.3543038700009</v>
      </c>
      <c r="D15" s="25">
        <v>5875</v>
      </c>
      <c r="E15" s="14"/>
      <c r="F15" s="14"/>
      <c r="G15" s="14">
        <v>30</v>
      </c>
      <c r="H15" s="21">
        <v>69</v>
      </c>
      <c r="I15" s="21">
        <v>1660</v>
      </c>
      <c r="J15" s="30">
        <v>671.45639000000006</v>
      </c>
      <c r="K15" s="21">
        <v>434.22929000000005</v>
      </c>
      <c r="L15" s="22">
        <v>2700</v>
      </c>
      <c r="M15" s="7">
        <f t="shared" si="0"/>
        <v>5564.0399838700014</v>
      </c>
      <c r="N15" s="34">
        <f t="shared" si="1"/>
        <v>-0.64569612999912351</v>
      </c>
      <c r="O15" s="2"/>
      <c r="P15" s="32"/>
    </row>
    <row r="16" spans="1:22" ht="18.95" customHeight="1" x14ac:dyDescent="0.25">
      <c r="A16" s="66"/>
      <c r="B16" s="27">
        <v>32</v>
      </c>
      <c r="C16" s="14">
        <v>5165.0511538900018</v>
      </c>
      <c r="D16" s="25">
        <f>5166+5165</f>
        <v>10331</v>
      </c>
      <c r="E16" s="14"/>
      <c r="F16" s="14"/>
      <c r="G16" s="14">
        <v>30</v>
      </c>
      <c r="H16" s="21">
        <v>69</v>
      </c>
      <c r="I16" s="21">
        <v>1660</v>
      </c>
      <c r="J16" s="30">
        <v>448.13824</v>
      </c>
      <c r="K16" s="21">
        <v>180.24611000000002</v>
      </c>
      <c r="L16" s="22">
        <v>2700</v>
      </c>
      <c r="M16" s="7">
        <f t="shared" si="0"/>
        <v>-78.564496109998117</v>
      </c>
      <c r="N16" s="34">
        <f t="shared" si="1"/>
        <v>-5165.9488461099982</v>
      </c>
      <c r="O16" s="2"/>
      <c r="P16" s="32"/>
    </row>
    <row r="17" spans="1:21" ht="18.95" customHeight="1" x14ac:dyDescent="0.25">
      <c r="A17" s="66"/>
      <c r="B17" s="27">
        <v>33</v>
      </c>
      <c r="C17" s="14">
        <v>5287.4436801679303</v>
      </c>
      <c r="D17" s="25">
        <v>5287.44</v>
      </c>
      <c r="E17" s="14"/>
      <c r="F17" s="14"/>
      <c r="G17" s="14">
        <v>30</v>
      </c>
      <c r="H17" s="21">
        <v>69</v>
      </c>
      <c r="I17" s="21">
        <v>1660</v>
      </c>
      <c r="J17" s="30">
        <v>667.45063000000005</v>
      </c>
      <c r="K17" s="21">
        <v>376.87826000000001</v>
      </c>
      <c r="L17" s="22">
        <v>2700</v>
      </c>
      <c r="M17" s="7">
        <f t="shared" si="0"/>
        <v>5503.3325701679305</v>
      </c>
      <c r="N17" s="34">
        <f t="shared" si="1"/>
        <v>3.6801679307245649E-3</v>
      </c>
      <c r="O17" s="2"/>
      <c r="P17" s="32"/>
    </row>
    <row r="18" spans="1:21" ht="18.95" customHeight="1" x14ac:dyDescent="0.25">
      <c r="A18" s="66"/>
      <c r="B18" s="27">
        <v>34</v>
      </c>
      <c r="C18" s="14">
        <v>5454.3067711243948</v>
      </c>
      <c r="D18" s="25">
        <v>5500</v>
      </c>
      <c r="E18" s="14"/>
      <c r="F18" s="14"/>
      <c r="G18" s="14">
        <v>30</v>
      </c>
      <c r="H18" s="21">
        <v>69</v>
      </c>
      <c r="I18" s="21">
        <v>1660</v>
      </c>
      <c r="J18" s="30">
        <v>1002.92852</v>
      </c>
      <c r="K18" s="21">
        <v>114.70206000000002</v>
      </c>
      <c r="L18" s="22">
        <v>2700</v>
      </c>
      <c r="M18" s="7">
        <f t="shared" si="0"/>
        <v>5530.9373511243948</v>
      </c>
      <c r="N18" s="34">
        <f t="shared" si="1"/>
        <v>-45.6932288756052</v>
      </c>
      <c r="O18" s="2"/>
      <c r="P18" s="32" t="s">
        <v>11</v>
      </c>
      <c r="R18" s="2"/>
    </row>
    <row r="19" spans="1:21" ht="18.95" customHeight="1" x14ac:dyDescent="0.25">
      <c r="A19" s="66"/>
      <c r="B19" s="27">
        <v>35</v>
      </c>
      <c r="C19" s="14">
        <v>5049.6226676299993</v>
      </c>
      <c r="D19" s="51">
        <f>5050+4700</f>
        <v>9750</v>
      </c>
      <c r="E19" s="14"/>
      <c r="F19" s="14"/>
      <c r="G19" s="14">
        <v>30</v>
      </c>
      <c r="H19" s="21">
        <v>69</v>
      </c>
      <c r="I19" s="21">
        <v>1660</v>
      </c>
      <c r="J19" s="30">
        <v>862.22807000000012</v>
      </c>
      <c r="K19" s="21">
        <v>286.75515000000007</v>
      </c>
      <c r="L19" s="22">
        <v>2700</v>
      </c>
      <c r="M19" s="7">
        <f t="shared" si="0"/>
        <v>907.60588762999942</v>
      </c>
      <c r="N19" s="34">
        <f t="shared" si="1"/>
        <v>-4700.3773323700007</v>
      </c>
      <c r="O19" s="2"/>
      <c r="P19" s="32"/>
    </row>
    <row r="20" spans="1:21" ht="18.95" customHeight="1" x14ac:dyDescent="0.25">
      <c r="A20" s="66"/>
      <c r="B20" s="27">
        <v>36</v>
      </c>
      <c r="C20" s="14">
        <v>5599.3612273400013</v>
      </c>
      <c r="D20" s="15">
        <v>5599.36</v>
      </c>
      <c r="E20" s="14"/>
      <c r="F20" s="14"/>
      <c r="G20" s="14">
        <v>30</v>
      </c>
      <c r="H20" s="21">
        <v>69</v>
      </c>
      <c r="I20" s="21">
        <v>1660</v>
      </c>
      <c r="J20" s="30">
        <v>1022.9569900000001</v>
      </c>
      <c r="K20" s="21">
        <v>180.24611000000002</v>
      </c>
      <c r="L20" s="22">
        <v>2700</v>
      </c>
      <c r="M20" s="7">
        <f t="shared" si="0"/>
        <v>5662.2043273400013</v>
      </c>
      <c r="N20" s="34">
        <f t="shared" si="1"/>
        <v>1.2273400016056257E-3</v>
      </c>
      <c r="O20" s="2"/>
      <c r="P20" s="32"/>
    </row>
    <row r="21" spans="1:21" x14ac:dyDescent="0.25">
      <c r="A21" s="66"/>
      <c r="B21" s="27" t="s">
        <v>10</v>
      </c>
      <c r="C21" s="9">
        <f>SUM(C3:C20)</f>
        <v>79885.373794931569</v>
      </c>
      <c r="D21" s="12">
        <f>SUM(D3:D20)</f>
        <v>102796.8</v>
      </c>
      <c r="E21" s="12">
        <f t="shared" ref="E21:K21" si="2">SUM(E3:E20)</f>
        <v>0</v>
      </c>
      <c r="F21" s="12">
        <f>SUM(F3:F20)</f>
        <v>0</v>
      </c>
      <c r="G21" s="12">
        <f>SUM(G3:G20)</f>
        <v>540</v>
      </c>
      <c r="H21" s="12">
        <f t="shared" si="2"/>
        <v>1242</v>
      </c>
      <c r="I21" s="12">
        <f t="shared" si="2"/>
        <v>29880</v>
      </c>
      <c r="J21" s="12">
        <f t="shared" si="2"/>
        <v>12865.824729999998</v>
      </c>
      <c r="K21" s="12">
        <f t="shared" si="2"/>
        <v>3793.3613300000002</v>
      </c>
      <c r="L21" s="9">
        <f>SUM(L3:L20)</f>
        <v>48600</v>
      </c>
      <c r="M21" s="9">
        <f>SUM(M3:M20)</f>
        <v>74009.759854931559</v>
      </c>
    </row>
    <row r="22" spans="1:2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/>
      <c r="O22" s="34"/>
    </row>
    <row r="23" spans="1:21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62"/>
      <c r="O23" s="62"/>
      <c r="P23" s="62"/>
      <c r="Q23" s="60"/>
      <c r="R23" s="60"/>
      <c r="S23" s="60"/>
      <c r="T23" s="60"/>
      <c r="U23" s="60"/>
    </row>
    <row r="24" spans="1:21" ht="15" customHeight="1" x14ac:dyDescent="0.2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62"/>
      <c r="O24" s="62"/>
      <c r="P24" s="62"/>
      <c r="Q24" s="60"/>
      <c r="R24" s="60"/>
      <c r="S24" s="60"/>
      <c r="T24" s="60"/>
      <c r="U24" s="60"/>
    </row>
    <row r="25" spans="1:2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62"/>
      <c r="O25" s="62"/>
      <c r="P25" s="62"/>
      <c r="Q25" s="60"/>
      <c r="R25" s="60"/>
      <c r="S25" s="60"/>
      <c r="T25" s="60"/>
      <c r="U25" s="60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62"/>
      <c r="O26" s="62"/>
      <c r="P26" s="62"/>
      <c r="Q26" s="60"/>
      <c r="R26" s="60"/>
      <c r="S26" s="60"/>
      <c r="T26" s="60"/>
      <c r="U26" s="60"/>
    </row>
    <row r="27" spans="1:21" ht="15" customHeight="1" x14ac:dyDescent="0.25">
      <c r="A27" s="71" t="s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62"/>
      <c r="O27" s="62"/>
      <c r="P27" s="62"/>
      <c r="Q27" s="60"/>
      <c r="R27" s="60"/>
      <c r="S27" s="60"/>
      <c r="T27" s="60"/>
      <c r="U27" s="60"/>
    </row>
    <row r="28" spans="1:21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62"/>
      <c r="O28" s="62"/>
      <c r="P28" s="62"/>
      <c r="Q28" s="60"/>
      <c r="R28" s="60"/>
      <c r="S28" s="60"/>
      <c r="T28" s="60"/>
      <c r="U28" s="60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2"/>
      <c r="O29" s="62"/>
      <c r="P29" s="62"/>
      <c r="Q29" s="60"/>
      <c r="R29" s="60"/>
      <c r="S29" s="60"/>
      <c r="T29" s="60"/>
      <c r="U29" s="60"/>
    </row>
    <row r="30" spans="1:21" ht="15" customHeight="1" x14ac:dyDescent="0.25">
      <c r="A30" s="62"/>
      <c r="B30" s="62"/>
      <c r="C30" s="62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0"/>
      <c r="R30" s="60"/>
      <c r="S30" s="60"/>
      <c r="T30" s="60"/>
      <c r="U30" s="60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2025-03-14T18:20:45Z</cp:lastPrinted>
  <dcterms:created xsi:type="dcterms:W3CDTF">2014-06-22T16:28:57Z</dcterms:created>
  <dcterms:modified xsi:type="dcterms:W3CDTF">2025-03-14T18:23:42Z</dcterms:modified>
</cp:coreProperties>
</file>