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16" i="7" l="1"/>
  <c r="R11" i="5" l="1"/>
  <c r="K21" i="5" l="1"/>
  <c r="D4" i="6" l="1"/>
  <c r="E7" i="6" l="1"/>
  <c r="E10" i="6"/>
  <c r="E15" i="6"/>
  <c r="E17" i="6"/>
  <c r="E20" i="6"/>
  <c r="E6" i="5"/>
  <c r="E7" i="5"/>
  <c r="E9" i="5"/>
  <c r="E15" i="5"/>
  <c r="E17" i="5"/>
  <c r="E18" i="5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<sst xmlns="http://schemas.openxmlformats.org/spreadsheetml/2006/main" count="83" uniqueCount="24">
  <si>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</si>
  <si>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</si>
  <si>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</si>
  <si>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</si>
  <si>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</si>
  <si>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</si>
  <si>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</si>
  <si>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</si>
  <si>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</si>
  <si>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</si>
  <si>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</si>
  <si>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</si>
  <si>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</si>
  <si>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</si>
  <si>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</si>
  <si>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</si>
  <si>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</si>
  <si>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</si>
  <si>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</si>
  <si>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</si>
  <si>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</si>
  <si>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 xml:space="preserve">DAİRELERİNİZDEKİ ELEKTRİK KAÇAKLARINDAN  KURTULMAK İSTİYOR İSENİZ AİLE KORUMA TAKTIRMANIZI TAVSİYE EDİLİR. </t>
  </si>
  <si>
    <t>OCAK 2025 ÖDEME TAKİP TABLOSU</t>
  </si>
  <si>
    <t>BODRUMLARDAKİ TÜM EŞYALARDAN YÖNETİM SORUMLU DEĞİLDİR!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</si>
</sst>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2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168" fontId="9" fillId="0" borderId="0" xfId="1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H3" sqref="H3:H20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9.5703125" customWidth="1"/>
    <col min="9" max="9" width="10.42578125" bestFit="1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8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8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18" ht="18.95" customHeight="1" x14ac:dyDescent="0.25">
      <c r="A3" s="66" t="s">
        <v>1</v>
      </c>
      <c r="B3" s="27">
        <v>1</v>
      </c>
      <c r="C3" s="14">
        <v>2256.9540107064054</v>
      </c>
      <c r="D3" s="36">
        <v>2372</v>
      </c>
      <c r="E3" s="14"/>
      <c r="F3" s="14"/>
      <c r="G3" s="14">
        <v>30</v>
      </c>
      <c r="H3" s="24">
        <v>69</v>
      </c>
      <c r="I3" s="24">
        <v>437</v>
      </c>
      <c r="J3" s="30">
        <v>0</v>
      </c>
      <c r="K3" s="26">
        <v>135.12671999999998</v>
      </c>
      <c r="L3" s="23">
        <v>1495</v>
      </c>
      <c r="M3" s="7">
        <f>C3-D3+E3+H3+K3+L3+I3+J3+F3+G3</f>
        <v>2051.0807307064051</v>
      </c>
      <c r="N3" s="2"/>
      <c r="O3" s="34">
        <f>C3-D3</f>
        <v>-115.04598929359463</v>
      </c>
      <c r="P3" s="34"/>
    </row>
    <row r="4" spans="1:18" ht="18.95" customHeight="1" x14ac:dyDescent="0.25">
      <c r="A4" s="66"/>
      <c r="B4" s="27">
        <v>2</v>
      </c>
      <c r="C4" s="14">
        <v>5288.4247381221148</v>
      </c>
      <c r="D4" s="37">
        <v>5288</v>
      </c>
      <c r="E4" s="14"/>
      <c r="F4" s="14"/>
      <c r="G4" s="14">
        <v>30</v>
      </c>
      <c r="H4" s="24">
        <v>69</v>
      </c>
      <c r="I4" s="24">
        <v>437</v>
      </c>
      <c r="J4" s="30">
        <v>230.88956000000002</v>
      </c>
      <c r="K4" s="26">
        <v>0</v>
      </c>
      <c r="L4" s="23">
        <v>1495</v>
      </c>
      <c r="M4" s="7">
        <f t="shared" ref="M4:M20" si="0">C4-D4+E4+H4+K4+L4+I4+J4+F4+G4</f>
        <v>2262.3142981221149</v>
      </c>
      <c r="O4" s="34">
        <f t="shared" ref="O4:O20" si="1">C4-D4</f>
        <v>0.42473812211483164</v>
      </c>
    </row>
    <row r="5" spans="1:18" ht="18.95" customHeight="1" x14ac:dyDescent="0.25">
      <c r="A5" s="66"/>
      <c r="B5" s="27">
        <v>3</v>
      </c>
      <c r="C5" s="14">
        <v>2564.16261268568</v>
      </c>
      <c r="D5" s="37">
        <v>2564.16</v>
      </c>
      <c r="E5" s="14"/>
      <c r="F5" s="14"/>
      <c r="G5" s="14">
        <v>30</v>
      </c>
      <c r="H5" s="24">
        <v>69</v>
      </c>
      <c r="I5" s="24">
        <v>596</v>
      </c>
      <c r="J5" s="30">
        <v>17.37274</v>
      </c>
      <c r="K5" s="26">
        <v>112.6056</v>
      </c>
      <c r="L5" s="23">
        <v>1695</v>
      </c>
      <c r="M5" s="7">
        <f t="shared" si="0"/>
        <v>2519.9809526856798</v>
      </c>
      <c r="O5" s="34">
        <f t="shared" si="1"/>
        <v>2.6126856801056419E-3</v>
      </c>
    </row>
    <row r="6" spans="1:18" ht="18.95" customHeight="1" x14ac:dyDescent="0.25">
      <c r="A6" s="66"/>
      <c r="B6" s="27">
        <v>4</v>
      </c>
      <c r="C6" s="14">
        <v>15170.535998123991</v>
      </c>
      <c r="D6" s="33"/>
      <c r="E6" s="14">
        <f t="shared" ref="E6:E18" si="2">(C6-D6)*0.07</f>
        <v>1061.9375198686794</v>
      </c>
      <c r="F6" s="14"/>
      <c r="G6" s="14">
        <v>30</v>
      </c>
      <c r="H6" s="24">
        <v>69</v>
      </c>
      <c r="I6" s="24">
        <v>596</v>
      </c>
      <c r="J6" s="30">
        <v>507.17259999999999</v>
      </c>
      <c r="K6" s="26">
        <v>585.54960000000005</v>
      </c>
      <c r="L6" s="23">
        <v>1695</v>
      </c>
      <c r="M6" s="7">
        <f t="shared" si="0"/>
        <v>19715.195717992672</v>
      </c>
      <c r="O6" s="34">
        <f t="shared" si="1"/>
        <v>15170.535998123991</v>
      </c>
    </row>
    <row r="7" spans="1:18" ht="18.95" customHeight="1" x14ac:dyDescent="0.25">
      <c r="A7" s="66"/>
      <c r="B7" s="27">
        <v>5</v>
      </c>
      <c r="C7" s="14">
        <v>21373.246471925111</v>
      </c>
      <c r="D7" s="33">
        <v>8000</v>
      </c>
      <c r="E7" s="14">
        <f t="shared" si="2"/>
        <v>936.12725303475781</v>
      </c>
      <c r="F7" s="14"/>
      <c r="G7" s="14">
        <v>30</v>
      </c>
      <c r="H7" s="24">
        <v>69</v>
      </c>
      <c r="I7" s="24">
        <v>596</v>
      </c>
      <c r="J7" s="30">
        <v>690.98766000000012</v>
      </c>
      <c r="K7" s="26">
        <v>0</v>
      </c>
      <c r="L7" s="23">
        <v>1695</v>
      </c>
      <c r="M7" s="7">
        <f t="shared" si="0"/>
        <v>17390.36138495987</v>
      </c>
      <c r="O7" s="34">
        <f t="shared" si="1"/>
        <v>13373.246471925111</v>
      </c>
    </row>
    <row r="8" spans="1:18" ht="18.95" customHeight="1" x14ac:dyDescent="0.25">
      <c r="A8" s="66"/>
      <c r="B8" s="27">
        <v>6</v>
      </c>
      <c r="C8" s="14">
        <v>2668.142404776429</v>
      </c>
      <c r="D8" s="33">
        <v>2668.14</v>
      </c>
      <c r="E8" s="14"/>
      <c r="F8" s="14"/>
      <c r="G8" s="14">
        <v>30</v>
      </c>
      <c r="H8" s="24">
        <v>69</v>
      </c>
      <c r="I8" s="24">
        <v>596</v>
      </c>
      <c r="J8" s="30">
        <v>212.95637000000002</v>
      </c>
      <c r="K8" s="26">
        <v>90.084479999999999</v>
      </c>
      <c r="L8" s="23">
        <v>1695</v>
      </c>
      <c r="M8" s="7">
        <f t="shared" si="0"/>
        <v>2693.043254776429</v>
      </c>
      <c r="N8" s="2"/>
      <c r="O8" s="34">
        <f t="shared" si="1"/>
        <v>2.4047764291026397E-3</v>
      </c>
    </row>
    <row r="9" spans="1:18" ht="18.95" customHeight="1" thickBot="1" x14ac:dyDescent="0.3">
      <c r="A9" s="66"/>
      <c r="B9" s="27">
        <v>7</v>
      </c>
      <c r="C9" s="14">
        <v>9554.1683356419435</v>
      </c>
      <c r="D9" s="37">
        <v>4785.25</v>
      </c>
      <c r="E9" s="14">
        <f t="shared" si="2"/>
        <v>333.82428349493608</v>
      </c>
      <c r="F9" s="14"/>
      <c r="G9" s="14">
        <v>30</v>
      </c>
      <c r="H9" s="24">
        <v>69</v>
      </c>
      <c r="I9" s="24">
        <v>596</v>
      </c>
      <c r="J9" s="30">
        <v>527.90782000000002</v>
      </c>
      <c r="K9" s="26">
        <v>82.577399999999997</v>
      </c>
      <c r="L9" s="23">
        <v>1695</v>
      </c>
      <c r="M9" s="7">
        <f t="shared" si="0"/>
        <v>8103.22783913688</v>
      </c>
      <c r="O9" s="34">
        <f t="shared" si="1"/>
        <v>4768.9183356419435</v>
      </c>
    </row>
    <row r="10" spans="1:18" ht="18.95" customHeight="1" thickBot="1" x14ac:dyDescent="0.3">
      <c r="A10" s="66"/>
      <c r="B10" s="27">
        <v>8</v>
      </c>
      <c r="C10" s="14">
        <v>2382.4817007502975</v>
      </c>
      <c r="D10" s="46">
        <v>2383</v>
      </c>
      <c r="E10" s="14"/>
      <c r="F10" s="14"/>
      <c r="G10" s="14">
        <v>30</v>
      </c>
      <c r="H10" s="24">
        <v>69</v>
      </c>
      <c r="I10" s="24">
        <v>596</v>
      </c>
      <c r="J10" s="30">
        <v>93.588660000000019</v>
      </c>
      <c r="K10" s="26">
        <v>22.52112</v>
      </c>
      <c r="L10" s="23">
        <v>1695</v>
      </c>
      <c r="M10" s="7">
        <f t="shared" si="0"/>
        <v>2505.5914807502973</v>
      </c>
      <c r="O10" s="34">
        <f t="shared" si="1"/>
        <v>-0.5182992497025225</v>
      </c>
    </row>
    <row r="11" spans="1:18" ht="18.95" customHeight="1" x14ac:dyDescent="0.25">
      <c r="A11" s="66"/>
      <c r="B11" s="27">
        <v>9</v>
      </c>
      <c r="C11" s="14">
        <v>2994.0924973899992</v>
      </c>
      <c r="D11" s="33">
        <v>2999</v>
      </c>
      <c r="E11" s="14"/>
      <c r="F11" s="14"/>
      <c r="G11" s="14">
        <v>30</v>
      </c>
      <c r="H11" s="24">
        <v>69</v>
      </c>
      <c r="I11" s="24">
        <v>596</v>
      </c>
      <c r="J11" s="30">
        <v>356.98223000000002</v>
      </c>
      <c r="K11" s="26">
        <v>105.09864</v>
      </c>
      <c r="L11" s="23">
        <v>1695</v>
      </c>
      <c r="M11" s="7">
        <f t="shared" si="0"/>
        <v>2847.1733673899994</v>
      </c>
      <c r="O11" s="34">
        <f t="shared" si="1"/>
        <v>-4.9075026100008472</v>
      </c>
      <c r="R11">
        <f>70*72</f>
        <v>5040</v>
      </c>
    </row>
    <row r="12" spans="1:18" ht="18.95" customHeight="1" x14ac:dyDescent="0.25">
      <c r="A12" s="66"/>
      <c r="B12" s="27">
        <v>10</v>
      </c>
      <c r="C12" s="14">
        <v>3367.9767668100003</v>
      </c>
      <c r="D12" s="37">
        <v>3370</v>
      </c>
      <c r="E12" s="14"/>
      <c r="F12" s="14"/>
      <c r="G12" s="14">
        <v>30</v>
      </c>
      <c r="H12" s="24">
        <v>69</v>
      </c>
      <c r="I12" s="24">
        <v>596</v>
      </c>
      <c r="J12" s="30">
        <v>252.74568000000002</v>
      </c>
      <c r="K12" s="26">
        <v>307.78883999999999</v>
      </c>
      <c r="L12" s="23">
        <v>1695</v>
      </c>
      <c r="M12" s="7">
        <f>C12-D12+E12+H12+K12+L12+I12+J12+F12+G12</f>
        <v>2948.5112868100005</v>
      </c>
      <c r="O12" s="34">
        <f>C12-D12</f>
        <v>-2.0232331899997007</v>
      </c>
      <c r="P12" s="54"/>
    </row>
    <row r="13" spans="1:18" ht="18.95" customHeight="1" x14ac:dyDescent="0.25">
      <c r="A13" s="66"/>
      <c r="B13" s="27">
        <v>11</v>
      </c>
      <c r="C13" s="14">
        <v>2989.741887566237</v>
      </c>
      <c r="D13" s="37">
        <v>2989.74</v>
      </c>
      <c r="E13" s="14"/>
      <c r="F13" s="14"/>
      <c r="G13" s="14">
        <v>30</v>
      </c>
      <c r="H13" s="24">
        <v>69</v>
      </c>
      <c r="I13" s="24">
        <v>596</v>
      </c>
      <c r="J13" s="30">
        <v>549.76394000000005</v>
      </c>
      <c r="K13" s="26">
        <v>202.6902</v>
      </c>
      <c r="L13" s="23">
        <v>1695</v>
      </c>
      <c r="M13" s="7">
        <f t="shared" si="0"/>
        <v>3142.456027566237</v>
      </c>
      <c r="O13" s="34">
        <f t="shared" si="1"/>
        <v>1.8875662372010993E-3</v>
      </c>
    </row>
    <row r="14" spans="1:18" ht="18.95" customHeight="1" x14ac:dyDescent="0.25">
      <c r="A14" s="66"/>
      <c r="B14" s="27">
        <v>12</v>
      </c>
      <c r="C14" s="14">
        <v>2563.0648861065724</v>
      </c>
      <c r="D14" s="33">
        <v>2563</v>
      </c>
      <c r="E14" s="14"/>
      <c r="F14" s="14"/>
      <c r="G14" s="14">
        <v>30</v>
      </c>
      <c r="H14" s="24">
        <v>69</v>
      </c>
      <c r="I14" s="24">
        <v>596</v>
      </c>
      <c r="J14" s="30">
        <v>175.96920000000003</v>
      </c>
      <c r="K14" s="26">
        <v>82.577399999999997</v>
      </c>
      <c r="L14" s="23">
        <v>1695</v>
      </c>
      <c r="M14" s="7">
        <f t="shared" si="0"/>
        <v>2648.6114861065726</v>
      </c>
      <c r="N14" s="2"/>
      <c r="O14" s="34">
        <f t="shared" si="1"/>
        <v>6.4886106572430435E-2</v>
      </c>
    </row>
    <row r="15" spans="1:18" ht="18.95" customHeight="1" x14ac:dyDescent="0.25">
      <c r="A15" s="66"/>
      <c r="B15" s="27">
        <v>13</v>
      </c>
      <c r="C15" s="14">
        <v>2674.2988923061262</v>
      </c>
      <c r="D15" s="37"/>
      <c r="E15" s="14">
        <f t="shared" si="2"/>
        <v>187.20092246142886</v>
      </c>
      <c r="F15" s="14"/>
      <c r="G15" s="14">
        <v>30</v>
      </c>
      <c r="H15" s="24">
        <v>69</v>
      </c>
      <c r="I15" s="24">
        <v>596</v>
      </c>
      <c r="J15" s="30">
        <v>324.47833000000003</v>
      </c>
      <c r="K15" s="26">
        <v>60.056280000000001</v>
      </c>
      <c r="L15" s="23">
        <v>1695</v>
      </c>
      <c r="M15" s="7">
        <f t="shared" si="0"/>
        <v>5636.0344247675548</v>
      </c>
      <c r="O15" s="34">
        <f t="shared" si="1"/>
        <v>2674.2988923061262</v>
      </c>
    </row>
    <row r="16" spans="1:18" ht="18.95" customHeight="1" x14ac:dyDescent="0.25">
      <c r="A16" s="66"/>
      <c r="B16" s="27">
        <v>14</v>
      </c>
      <c r="C16" s="14">
        <v>231.83724067067396</v>
      </c>
      <c r="D16" s="37">
        <v>5133.32</v>
      </c>
      <c r="E16" s="14"/>
      <c r="F16" s="14"/>
      <c r="G16" s="14">
        <v>30</v>
      </c>
      <c r="H16" s="24">
        <v>69</v>
      </c>
      <c r="I16" s="24">
        <v>596</v>
      </c>
      <c r="J16" s="30">
        <v>383.32162000000005</v>
      </c>
      <c r="K16" s="26">
        <v>0</v>
      </c>
      <c r="L16" s="23">
        <v>1695</v>
      </c>
      <c r="M16" s="7">
        <f t="shared" si="0"/>
        <v>-2128.1611393293256</v>
      </c>
      <c r="N16" s="2"/>
      <c r="O16" s="34">
        <f t="shared" si="1"/>
        <v>-4901.4827593293257</v>
      </c>
    </row>
    <row r="17" spans="1:25" ht="18.95" customHeight="1" x14ac:dyDescent="0.25">
      <c r="A17" s="66"/>
      <c r="B17" s="27">
        <v>15</v>
      </c>
      <c r="C17" s="16">
        <v>12212.058651243638</v>
      </c>
      <c r="D17" s="38">
        <v>8336</v>
      </c>
      <c r="E17" s="14">
        <f t="shared" si="2"/>
        <v>271.3241055870547</v>
      </c>
      <c r="F17" s="14"/>
      <c r="G17" s="14">
        <v>30</v>
      </c>
      <c r="H17" s="24">
        <v>69</v>
      </c>
      <c r="I17" s="24">
        <v>596</v>
      </c>
      <c r="J17" s="30">
        <v>448.32942000000003</v>
      </c>
      <c r="K17" s="26">
        <v>292.77480000000003</v>
      </c>
      <c r="L17" s="23">
        <v>1695</v>
      </c>
      <c r="M17" s="7">
        <f t="shared" si="0"/>
        <v>7278.4869768306935</v>
      </c>
      <c r="N17" s="2"/>
      <c r="O17" s="34">
        <f t="shared" si="1"/>
        <v>3876.0586512436385</v>
      </c>
    </row>
    <row r="18" spans="1:25" ht="18.95" customHeight="1" x14ac:dyDescent="0.25">
      <c r="A18" s="66"/>
      <c r="B18" s="27">
        <v>16</v>
      </c>
      <c r="C18" s="16">
        <v>6038.9512265066442</v>
      </c>
      <c r="D18" s="37">
        <v>3000</v>
      </c>
      <c r="E18" s="14">
        <f t="shared" si="2"/>
        <v>212.72658585546512</v>
      </c>
      <c r="F18" s="14"/>
      <c r="G18" s="14">
        <v>30</v>
      </c>
      <c r="H18" s="24">
        <v>69</v>
      </c>
      <c r="I18" s="24">
        <v>596</v>
      </c>
      <c r="J18" s="30">
        <v>530.70996000000002</v>
      </c>
      <c r="K18" s="26">
        <v>150.14088000000001</v>
      </c>
      <c r="L18" s="23">
        <v>1695</v>
      </c>
      <c r="M18" s="7">
        <f t="shared" si="0"/>
        <v>6322.5286523621089</v>
      </c>
      <c r="O18" s="34">
        <f t="shared" si="1"/>
        <v>3038.9512265066442</v>
      </c>
    </row>
    <row r="19" spans="1:25" ht="18.95" customHeight="1" thickBot="1" x14ac:dyDescent="0.3">
      <c r="A19" s="66"/>
      <c r="B19" s="27">
        <v>17</v>
      </c>
      <c r="C19" s="14">
        <v>2474.7292738000006</v>
      </c>
      <c r="D19" s="37">
        <v>2474.73</v>
      </c>
      <c r="E19" s="14"/>
      <c r="F19" s="14"/>
      <c r="G19" s="14">
        <v>30</v>
      </c>
      <c r="H19" s="24">
        <v>69</v>
      </c>
      <c r="I19" s="24">
        <v>596</v>
      </c>
      <c r="J19" s="30">
        <v>285.80992000000003</v>
      </c>
      <c r="K19" s="26">
        <v>0</v>
      </c>
      <c r="L19" s="23">
        <v>1695</v>
      </c>
      <c r="M19" s="7">
        <f t="shared" si="0"/>
        <v>2675.8091938000007</v>
      </c>
      <c r="N19" s="2"/>
      <c r="O19" s="34">
        <f t="shared" si="1"/>
        <v>-7.261999994625512E-4</v>
      </c>
      <c r="Q19" s="2"/>
      <c r="V19" s="2"/>
      <c r="X19" s="2"/>
      <c r="Y19" s="2"/>
    </row>
    <row r="20" spans="1:25" ht="18.95" customHeight="1" thickBot="1" x14ac:dyDescent="0.3">
      <c r="A20" s="66"/>
      <c r="B20" s="27">
        <v>18</v>
      </c>
      <c r="C20" s="14">
        <v>2487.4513575103897</v>
      </c>
      <c r="D20" s="49">
        <v>2488</v>
      </c>
      <c r="E20" s="14"/>
      <c r="F20" s="14"/>
      <c r="G20" s="14">
        <v>30</v>
      </c>
      <c r="H20" s="24">
        <v>69</v>
      </c>
      <c r="I20" s="24">
        <v>596</v>
      </c>
      <c r="J20" s="30">
        <v>532.95154000000002</v>
      </c>
      <c r="K20" s="26">
        <v>225.21131999999997</v>
      </c>
      <c r="L20" s="23">
        <v>1695</v>
      </c>
      <c r="M20" s="7">
        <f t="shared" si="0"/>
        <v>3147.6142175103896</v>
      </c>
      <c r="O20" s="34">
        <f t="shared" si="1"/>
        <v>-0.54864248961030171</v>
      </c>
    </row>
    <row r="21" spans="1:25" x14ac:dyDescent="0.25">
      <c r="A21" s="66"/>
      <c r="B21" s="27" t="s">
        <v>10</v>
      </c>
      <c r="C21" s="9">
        <f>SUM(C3:C20)</f>
        <v>99292.318952642265</v>
      </c>
      <c r="D21" s="18">
        <f t="shared" ref="D21:M21" si="3">SUM(D3:D20)</f>
        <v>61414.340000000004</v>
      </c>
      <c r="E21" s="9">
        <f>SUM(E3:E20)</f>
        <v>3003.1406703023222</v>
      </c>
      <c r="F21" s="9">
        <f>SUM(F3:F20)</f>
        <v>0</v>
      </c>
      <c r="G21" s="9">
        <f>SUM(G3:G20)</f>
        <v>540</v>
      </c>
      <c r="H21" s="9">
        <f>SUM(H3:H20)</f>
        <v>1242</v>
      </c>
      <c r="I21" s="9">
        <f t="shared" si="3"/>
        <v>10410</v>
      </c>
      <c r="J21" s="9">
        <f>SUM(J3:J20)</f>
        <v>6121.9372499999999</v>
      </c>
      <c r="K21" s="9">
        <f>SUM(K3:K20)</f>
        <v>2454.8032799999996</v>
      </c>
      <c r="L21" s="9">
        <f t="shared" si="3"/>
        <v>30110</v>
      </c>
      <c r="M21" s="9">
        <f t="shared" si="3"/>
        <v>91759.860152944573</v>
      </c>
    </row>
    <row r="22" spans="1:25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5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56"/>
      <c r="O23" s="56"/>
      <c r="P23" s="56"/>
    </row>
    <row r="24" spans="1:25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56"/>
      <c r="O24" s="56"/>
      <c r="P24" s="56"/>
    </row>
    <row r="25" spans="1:25" ht="15" customHeight="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6"/>
      <c r="O25" s="56"/>
      <c r="P25" s="56"/>
      <c r="R25" s="62"/>
      <c r="S25" s="62"/>
    </row>
    <row r="26" spans="1:25" ht="15" customHeight="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6"/>
      <c r="O26" s="56"/>
      <c r="P26" s="56"/>
    </row>
    <row r="27" spans="1:25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6"/>
      <c r="O27" s="56"/>
      <c r="P27" s="56"/>
    </row>
    <row r="28" spans="1:25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6"/>
      <c r="O28" s="56"/>
      <c r="P28" s="56"/>
    </row>
    <row r="29" spans="1:2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56"/>
      <c r="O29" s="56"/>
      <c r="P29" s="56"/>
    </row>
    <row r="30" spans="1:25" x14ac:dyDescent="0.25">
      <c r="A30" s="56"/>
      <c r="B30" s="56"/>
      <c r="C30" s="56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19685039370078741" right="0" top="0.19685039370078741" bottom="0" header="0.31496062992125984" footer="0.31496062992125984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H3" sqref="H3:H20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6" ht="18.95" customHeight="1" x14ac:dyDescent="0.25">
      <c r="A3" s="66" t="s">
        <v>3</v>
      </c>
      <c r="B3" s="27">
        <v>1</v>
      </c>
      <c r="C3" s="13">
        <v>3532.690266399999</v>
      </c>
      <c r="D3" s="45">
        <v>3532.69</v>
      </c>
      <c r="E3" s="14"/>
      <c r="F3" s="14"/>
      <c r="G3" s="14">
        <v>30</v>
      </c>
      <c r="H3" s="21">
        <v>69</v>
      </c>
      <c r="I3" s="21">
        <v>1396</v>
      </c>
      <c r="J3" s="30">
        <v>60.524419999999999</v>
      </c>
      <c r="K3" s="21">
        <v>30.028079999999996</v>
      </c>
      <c r="L3" s="22">
        <v>2095</v>
      </c>
      <c r="M3" s="7">
        <f t="shared" ref="M3:M20" si="0">C3-D3+E3+H3+K3+L3+I3+J3+F3+G3</f>
        <v>3680.5527663999992</v>
      </c>
      <c r="O3" s="34">
        <f>C3-D3</f>
        <v>2.6639999896360678E-4</v>
      </c>
      <c r="Q3" s="2"/>
    </row>
    <row r="4" spans="1:26" ht="18.95" customHeight="1" x14ac:dyDescent="0.25">
      <c r="A4" s="66"/>
      <c r="B4" s="27">
        <v>2</v>
      </c>
      <c r="C4" s="13">
        <v>4348.1419268246664</v>
      </c>
      <c r="D4" s="39">
        <v>4400</v>
      </c>
      <c r="E4" s="14"/>
      <c r="F4" s="14"/>
      <c r="G4" s="14">
        <v>30</v>
      </c>
      <c r="H4" s="21">
        <v>69</v>
      </c>
      <c r="I4" s="21">
        <v>1396</v>
      </c>
      <c r="J4" s="30">
        <v>687.06484000000012</v>
      </c>
      <c r="K4" s="21">
        <v>217.70424</v>
      </c>
      <c r="L4" s="22">
        <v>2095</v>
      </c>
      <c r="M4" s="7">
        <f t="shared" si="0"/>
        <v>4442.9110068246664</v>
      </c>
      <c r="O4" s="34">
        <f t="shared" ref="O4:O20" si="1">C4-D4</f>
        <v>-51.858073175333629</v>
      </c>
      <c r="V4" s="48"/>
    </row>
    <row r="5" spans="1:26" ht="18.95" customHeight="1" x14ac:dyDescent="0.25">
      <c r="A5" s="66"/>
      <c r="B5" s="27">
        <v>3</v>
      </c>
      <c r="C5" s="13">
        <v>4022.9846430161174</v>
      </c>
      <c r="D5" s="40">
        <v>4023</v>
      </c>
      <c r="E5" s="14"/>
      <c r="F5" s="14"/>
      <c r="G5" s="14">
        <v>30</v>
      </c>
      <c r="H5" s="21">
        <v>69</v>
      </c>
      <c r="I5" s="21">
        <v>1396</v>
      </c>
      <c r="J5" s="30">
        <v>406.29853000000003</v>
      </c>
      <c r="K5" s="21">
        <v>135.12671999999998</v>
      </c>
      <c r="L5" s="22">
        <v>2095</v>
      </c>
      <c r="M5" s="7">
        <f t="shared" si="0"/>
        <v>4131.4098930161172</v>
      </c>
      <c r="O5" s="34">
        <f t="shared" si="1"/>
        <v>-1.535698388261153E-2</v>
      </c>
    </row>
    <row r="6" spans="1:26" ht="18.95" customHeight="1" x14ac:dyDescent="0.25">
      <c r="A6" s="66"/>
      <c r="B6" s="27">
        <v>4</v>
      </c>
      <c r="C6" s="13">
        <v>4623.0064353607722</v>
      </c>
      <c r="D6" s="33">
        <v>4623</v>
      </c>
      <c r="E6" s="14"/>
      <c r="F6" s="14"/>
      <c r="G6" s="14">
        <v>30</v>
      </c>
      <c r="H6" s="21">
        <v>69</v>
      </c>
      <c r="I6" s="21">
        <v>1396</v>
      </c>
      <c r="J6" s="30">
        <v>548.08270000000005</v>
      </c>
      <c r="K6" s="21">
        <v>322.80288000000002</v>
      </c>
      <c r="L6" s="22">
        <v>2095</v>
      </c>
      <c r="M6" s="7">
        <f t="shared" si="0"/>
        <v>4460.8920153607723</v>
      </c>
      <c r="O6" s="34">
        <f t="shared" si="1"/>
        <v>6.4353607722296147E-3</v>
      </c>
      <c r="S6" s="2"/>
      <c r="V6" s="2"/>
      <c r="Z6" s="2"/>
    </row>
    <row r="7" spans="1:26" ht="18.95" customHeight="1" x14ac:dyDescent="0.25">
      <c r="A7" s="66"/>
      <c r="B7" s="27">
        <v>5</v>
      </c>
      <c r="C7" s="13">
        <v>4645.4100672760078</v>
      </c>
      <c r="D7" s="40">
        <v>4645.41</v>
      </c>
      <c r="E7" s="14"/>
      <c r="F7" s="14"/>
      <c r="G7" s="14">
        <v>30</v>
      </c>
      <c r="H7" s="21">
        <v>69</v>
      </c>
      <c r="I7" s="21">
        <v>1396</v>
      </c>
      <c r="J7" s="30">
        <v>706.67916000000014</v>
      </c>
      <c r="K7" s="21">
        <v>285.26772</v>
      </c>
      <c r="L7" s="22">
        <v>2095</v>
      </c>
      <c r="M7" s="7">
        <f t="shared" si="0"/>
        <v>4581.9469472760084</v>
      </c>
      <c r="O7" s="34">
        <f t="shared" si="1"/>
        <v>6.7276007939653937E-5</v>
      </c>
    </row>
    <row r="8" spans="1:26" ht="18.95" customHeight="1" x14ac:dyDescent="0.25">
      <c r="A8" s="66"/>
      <c r="B8" s="27">
        <v>6</v>
      </c>
      <c r="C8" s="13">
        <v>3653.5475375700012</v>
      </c>
      <c r="D8" s="33">
        <v>3654</v>
      </c>
      <c r="E8" s="14"/>
      <c r="F8" s="14"/>
      <c r="G8" s="14">
        <v>30</v>
      </c>
      <c r="H8" s="21">
        <v>69</v>
      </c>
      <c r="I8" s="21">
        <v>1396</v>
      </c>
      <c r="J8" s="30">
        <v>401.25481000000008</v>
      </c>
      <c r="K8" s="21">
        <v>52.549320000000002</v>
      </c>
      <c r="L8" s="22">
        <v>2095</v>
      </c>
      <c r="M8" s="7">
        <f t="shared" si="0"/>
        <v>4043.3516675700012</v>
      </c>
      <c r="O8" s="34">
        <f t="shared" si="1"/>
        <v>-0.45246242999883179</v>
      </c>
      <c r="P8" s="2"/>
      <c r="Q8" s="2"/>
    </row>
    <row r="9" spans="1:26" ht="18.95" customHeight="1" x14ac:dyDescent="0.25">
      <c r="A9" s="66"/>
      <c r="B9" s="27">
        <v>7</v>
      </c>
      <c r="C9" s="13">
        <v>7456.2150458641381</v>
      </c>
      <c r="D9" s="38">
        <v>7485</v>
      </c>
      <c r="E9" s="14"/>
      <c r="F9" s="14"/>
      <c r="G9" s="14">
        <v>30</v>
      </c>
      <c r="H9" s="21">
        <v>69</v>
      </c>
      <c r="I9" s="21">
        <v>1396</v>
      </c>
      <c r="J9" s="30">
        <v>362.58640000000008</v>
      </c>
      <c r="K9" s="21">
        <v>172.66199999999998</v>
      </c>
      <c r="L9" s="22">
        <v>2095</v>
      </c>
      <c r="M9" s="7">
        <f t="shared" si="0"/>
        <v>4096.4634458641376</v>
      </c>
      <c r="O9" s="34">
        <f t="shared" si="1"/>
        <v>-28.784954135861881</v>
      </c>
    </row>
    <row r="10" spans="1:26" ht="18.95" customHeight="1" x14ac:dyDescent="0.25">
      <c r="A10" s="66"/>
      <c r="B10" s="27">
        <v>8</v>
      </c>
      <c r="C10" s="13">
        <v>3857.6242514624073</v>
      </c>
      <c r="D10" s="39">
        <v>3858</v>
      </c>
      <c r="E10" s="14"/>
      <c r="F10" s="14"/>
      <c r="G10" s="14">
        <v>30</v>
      </c>
      <c r="H10" s="21">
        <v>69</v>
      </c>
      <c r="I10" s="21">
        <v>1396</v>
      </c>
      <c r="J10" s="30">
        <v>436.00029000000006</v>
      </c>
      <c r="K10" s="21">
        <v>15.014039999999998</v>
      </c>
      <c r="L10" s="22">
        <v>2095</v>
      </c>
      <c r="M10" s="7">
        <f t="shared" si="0"/>
        <v>4040.6385814624073</v>
      </c>
      <c r="O10" s="34">
        <f t="shared" si="1"/>
        <v>-0.37574853759269899</v>
      </c>
    </row>
    <row r="11" spans="1:26" ht="18.95" customHeight="1" x14ac:dyDescent="0.25">
      <c r="A11" s="66"/>
      <c r="B11" s="27">
        <v>9</v>
      </c>
      <c r="C11" s="13">
        <v>12112.213617581103</v>
      </c>
      <c r="D11" s="39">
        <v>12000</v>
      </c>
      <c r="E11" s="14"/>
      <c r="F11" s="14"/>
      <c r="G11" s="14">
        <v>30</v>
      </c>
      <c r="H11" s="21">
        <v>69</v>
      </c>
      <c r="I11" s="21">
        <v>1396</v>
      </c>
      <c r="J11" s="30">
        <v>903.94414000000006</v>
      </c>
      <c r="K11" s="21">
        <v>105.09864</v>
      </c>
      <c r="L11" s="22">
        <v>2095</v>
      </c>
      <c r="M11" s="7">
        <f t="shared" si="0"/>
        <v>4711.2563975811026</v>
      </c>
      <c r="O11" s="34">
        <f t="shared" si="1"/>
        <v>112.21361758110288</v>
      </c>
    </row>
    <row r="12" spans="1:26" ht="18.95" customHeight="1" x14ac:dyDescent="0.25">
      <c r="A12" s="66"/>
      <c r="B12" s="27">
        <v>10</v>
      </c>
      <c r="C12" s="13">
        <v>4986.1729296589701</v>
      </c>
      <c r="D12" s="39">
        <v>4987</v>
      </c>
      <c r="E12" s="14"/>
      <c r="F12" s="14"/>
      <c r="G12" s="14">
        <v>30</v>
      </c>
      <c r="H12" s="21">
        <v>69</v>
      </c>
      <c r="I12" s="21">
        <v>1396</v>
      </c>
      <c r="J12" s="30">
        <v>742.54553999999996</v>
      </c>
      <c r="K12" s="21">
        <v>315.29591999999997</v>
      </c>
      <c r="L12" s="22">
        <v>2095</v>
      </c>
      <c r="M12" s="7">
        <f t="shared" si="0"/>
        <v>4647.0143896589698</v>
      </c>
      <c r="O12" s="34">
        <f t="shared" si="1"/>
        <v>-0.82707034102986654</v>
      </c>
    </row>
    <row r="13" spans="1:26" ht="18.95" customHeight="1" x14ac:dyDescent="0.25">
      <c r="A13" s="66"/>
      <c r="B13" s="27">
        <v>11</v>
      </c>
      <c r="C13" s="13">
        <v>8520.9847039141987</v>
      </c>
      <c r="D13" s="40">
        <v>8521</v>
      </c>
      <c r="E13" s="14"/>
      <c r="F13" s="14"/>
      <c r="G13" s="14">
        <v>30</v>
      </c>
      <c r="H13" s="21">
        <v>69</v>
      </c>
      <c r="I13" s="21">
        <v>1396</v>
      </c>
      <c r="J13" s="30">
        <v>787.93891000000008</v>
      </c>
      <c r="K13" s="21">
        <v>352.83107999999999</v>
      </c>
      <c r="L13" s="22">
        <v>2095</v>
      </c>
      <c r="M13" s="7">
        <f t="shared" si="0"/>
        <v>4730.7546939141985</v>
      </c>
      <c r="N13" t="s">
        <v>11</v>
      </c>
      <c r="O13" s="34">
        <f t="shared" si="1"/>
        <v>-1.5296085801310255E-2</v>
      </c>
    </row>
    <row r="14" spans="1:26" ht="18.95" customHeight="1" x14ac:dyDescent="0.25">
      <c r="A14" s="66"/>
      <c r="B14" s="27">
        <v>12</v>
      </c>
      <c r="C14" s="13">
        <v>4294.6885710999995</v>
      </c>
      <c r="D14" s="39">
        <v>4295</v>
      </c>
      <c r="E14" s="14"/>
      <c r="F14" s="14"/>
      <c r="G14" s="14">
        <v>30</v>
      </c>
      <c r="H14" s="21">
        <v>69</v>
      </c>
      <c r="I14" s="21">
        <v>1396</v>
      </c>
      <c r="J14" s="30">
        <v>416.38586000000004</v>
      </c>
      <c r="K14" s="21">
        <v>277.76063999999997</v>
      </c>
      <c r="L14" s="22">
        <v>2095</v>
      </c>
      <c r="M14" s="7">
        <f t="shared" si="0"/>
        <v>4283.8350710999994</v>
      </c>
      <c r="O14" s="34">
        <f t="shared" si="1"/>
        <v>-0.31142890000046464</v>
      </c>
    </row>
    <row r="15" spans="1:26" ht="18.95" customHeight="1" x14ac:dyDescent="0.25">
      <c r="A15" s="66"/>
      <c r="B15" s="27">
        <v>13</v>
      </c>
      <c r="C15" s="13">
        <v>11186</v>
      </c>
      <c r="D15" s="33">
        <v>11186</v>
      </c>
      <c r="E15" s="14"/>
      <c r="F15" s="14"/>
      <c r="G15" s="14">
        <v>30</v>
      </c>
      <c r="H15" s="21">
        <v>69</v>
      </c>
      <c r="I15" s="21">
        <v>1396</v>
      </c>
      <c r="J15" s="30">
        <v>338.48869999999999</v>
      </c>
      <c r="K15" s="21">
        <v>180.16907999999998</v>
      </c>
      <c r="L15" s="22">
        <v>2095</v>
      </c>
      <c r="M15" s="7">
        <f t="shared" si="0"/>
        <v>4108.6577799999995</v>
      </c>
      <c r="O15" s="34">
        <f t="shared" si="1"/>
        <v>0</v>
      </c>
      <c r="R15" s="53"/>
    </row>
    <row r="16" spans="1:26" ht="18.95" customHeight="1" x14ac:dyDescent="0.25">
      <c r="A16" s="66"/>
      <c r="B16" s="27">
        <v>14</v>
      </c>
      <c r="C16" s="13">
        <v>4346.0369170186832</v>
      </c>
      <c r="D16" s="33">
        <v>4350</v>
      </c>
      <c r="E16" s="14"/>
      <c r="F16" s="14"/>
      <c r="G16" s="14">
        <v>30</v>
      </c>
      <c r="H16" s="21">
        <v>69</v>
      </c>
      <c r="I16" s="21">
        <v>1396</v>
      </c>
      <c r="J16" s="30">
        <v>731.33731</v>
      </c>
      <c r="K16" s="21">
        <v>165.15491999999998</v>
      </c>
      <c r="L16" s="22">
        <v>2095</v>
      </c>
      <c r="M16" s="7">
        <f t="shared" si="0"/>
        <v>4482.529147018683</v>
      </c>
      <c r="O16" s="34">
        <f t="shared" si="1"/>
        <v>-3.963082981316802</v>
      </c>
    </row>
    <row r="17" spans="1:21" ht="18.95" customHeight="1" x14ac:dyDescent="0.25">
      <c r="A17" s="66"/>
      <c r="B17" s="27">
        <v>15</v>
      </c>
      <c r="C17" s="13">
        <v>3990.8631498044952</v>
      </c>
      <c r="D17" s="38">
        <v>3991</v>
      </c>
      <c r="E17" s="14"/>
      <c r="F17" s="14"/>
      <c r="G17" s="14">
        <v>30</v>
      </c>
      <c r="H17" s="21">
        <v>69</v>
      </c>
      <c r="I17" s="21">
        <v>1396</v>
      </c>
      <c r="J17" s="30">
        <v>420.30879000000004</v>
      </c>
      <c r="K17" s="21">
        <v>75.070440000000005</v>
      </c>
      <c r="L17" s="22">
        <v>2095</v>
      </c>
      <c r="M17" s="7">
        <f t="shared" si="0"/>
        <v>4085.2423798044952</v>
      </c>
      <c r="O17" s="34">
        <f t="shared" si="1"/>
        <v>-0.13685019550484867</v>
      </c>
    </row>
    <row r="18" spans="1:21" ht="18.95" customHeight="1" x14ac:dyDescent="0.25">
      <c r="A18" s="66"/>
      <c r="B18" s="27">
        <v>16</v>
      </c>
      <c r="C18" s="13">
        <v>3496.3515271945084</v>
      </c>
      <c r="D18" s="41">
        <v>3600</v>
      </c>
      <c r="E18" s="14"/>
      <c r="F18" s="14"/>
      <c r="G18" s="14">
        <v>30</v>
      </c>
      <c r="H18" s="21">
        <v>69</v>
      </c>
      <c r="I18" s="21">
        <v>1396</v>
      </c>
      <c r="J18" s="30">
        <v>508.85384000000005</v>
      </c>
      <c r="K18" s="21">
        <v>412.88747999999998</v>
      </c>
      <c r="L18" s="22">
        <v>2095</v>
      </c>
      <c r="M18" s="7">
        <f t="shared" si="0"/>
        <v>4408.0928471945081</v>
      </c>
      <c r="O18" s="34">
        <f>C18-D18-2400</f>
        <v>-2503.6484728054916</v>
      </c>
    </row>
    <row r="19" spans="1:21" ht="18.95" customHeight="1" x14ac:dyDescent="0.25">
      <c r="A19" s="66"/>
      <c r="B19" s="27">
        <v>17</v>
      </c>
      <c r="C19" s="13">
        <v>4901.7935075978703</v>
      </c>
      <c r="D19" s="40">
        <v>4950</v>
      </c>
      <c r="E19" s="14"/>
      <c r="F19" s="14"/>
      <c r="G19" s="14">
        <v>30</v>
      </c>
      <c r="H19" s="21">
        <v>69</v>
      </c>
      <c r="I19" s="21">
        <v>1396</v>
      </c>
      <c r="J19" s="30">
        <v>1216.0935600000003</v>
      </c>
      <c r="K19" s="21">
        <v>225.21131999999997</v>
      </c>
      <c r="L19" s="22">
        <v>2095</v>
      </c>
      <c r="M19" s="7">
        <f t="shared" si="0"/>
        <v>4983.0983875978709</v>
      </c>
      <c r="O19" s="34">
        <f t="shared" si="1"/>
        <v>-48.206492402129697</v>
      </c>
    </row>
    <row r="20" spans="1:21" ht="18.95" customHeight="1" x14ac:dyDescent="0.25">
      <c r="A20" s="66"/>
      <c r="B20" s="27">
        <v>18</v>
      </c>
      <c r="C20" s="13">
        <v>8971.0724709303249</v>
      </c>
      <c r="D20" s="39">
        <v>10000</v>
      </c>
      <c r="E20" s="14"/>
      <c r="F20" s="14"/>
      <c r="G20" s="14">
        <v>30</v>
      </c>
      <c r="H20" s="21">
        <v>69</v>
      </c>
      <c r="I20" s="21">
        <v>1396</v>
      </c>
      <c r="J20" s="30">
        <v>826.04687000000001</v>
      </c>
      <c r="K20" s="21">
        <v>202.6902</v>
      </c>
      <c r="L20" s="22">
        <v>2095</v>
      </c>
      <c r="M20" s="7">
        <f t="shared" si="0"/>
        <v>3589.8095409303251</v>
      </c>
      <c r="O20" s="34">
        <f t="shared" si="1"/>
        <v>-1028.9275290696751</v>
      </c>
    </row>
    <row r="21" spans="1:21" ht="18.95" customHeight="1" x14ac:dyDescent="0.25">
      <c r="A21" s="66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66"/>
      <c r="B22" s="27" t="s">
        <v>10</v>
      </c>
      <c r="C22" s="9">
        <f t="shared" ref="C22:M22" si="2">SUM(C3:C20)</f>
        <v>102945.79756857426</v>
      </c>
      <c r="D22" s="9">
        <f t="shared" si="2"/>
        <v>104101.1</v>
      </c>
      <c r="E22" s="9">
        <f t="shared" si="2"/>
        <v>0</v>
      </c>
      <c r="F22" s="9">
        <f t="shared" si="2"/>
        <v>0</v>
      </c>
      <c r="G22" s="9">
        <f t="shared" si="2"/>
        <v>540</v>
      </c>
      <c r="H22" s="9">
        <f t="shared" si="2"/>
        <v>1242</v>
      </c>
      <c r="I22" s="9">
        <f t="shared" si="2"/>
        <v>25128</v>
      </c>
      <c r="J22" s="9">
        <f t="shared" si="2"/>
        <v>10500.434670000001</v>
      </c>
      <c r="K22" s="9">
        <f t="shared" si="2"/>
        <v>3543.3247199999996</v>
      </c>
      <c r="L22" s="9">
        <f t="shared" si="2"/>
        <v>37710</v>
      </c>
      <c r="M22" s="9">
        <f t="shared" si="2"/>
        <v>77508.456958574257</v>
      </c>
    </row>
    <row r="23" spans="1:21" ht="8.2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1" x14ac:dyDescent="0.25">
      <c r="A24" s="68" t="s">
        <v>19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58"/>
      <c r="O24" s="58"/>
      <c r="P24" s="58"/>
      <c r="Q24" s="56"/>
      <c r="R24" s="56"/>
      <c r="S24" s="56"/>
      <c r="T24" s="56"/>
      <c r="U24" s="56"/>
    </row>
    <row r="25" spans="1:21" ht="15" customHeight="1" x14ac:dyDescent="0.25">
      <c r="A25" s="71" t="s">
        <v>21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8"/>
      <c r="O25" s="58"/>
      <c r="P25" s="58"/>
      <c r="Q25" s="56"/>
      <c r="R25" s="56"/>
      <c r="S25" s="56"/>
      <c r="T25" s="56"/>
      <c r="U25" s="56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8"/>
      <c r="O26" s="58"/>
      <c r="P26" s="58"/>
      <c r="Q26" s="56"/>
      <c r="R26" s="56"/>
      <c r="S26" s="56"/>
      <c r="T26" s="56"/>
      <c r="U26" s="56"/>
    </row>
    <row r="27" spans="1:21" x14ac:dyDescent="0.2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8"/>
      <c r="O27" s="58"/>
      <c r="P27" s="58"/>
      <c r="Q27" s="56"/>
      <c r="R27" s="56"/>
      <c r="S27" s="56"/>
      <c r="T27" s="56"/>
      <c r="U27" s="56"/>
    </row>
    <row r="28" spans="1:21" ht="15" customHeight="1" x14ac:dyDescent="0.25">
      <c r="A28" s="71" t="s">
        <v>23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8"/>
      <c r="O28" s="58"/>
      <c r="P28" s="58"/>
      <c r="Q28" s="56"/>
      <c r="R28" s="56"/>
      <c r="S28" s="56"/>
      <c r="T28" s="56"/>
      <c r="U28" s="56"/>
    </row>
    <row r="29" spans="1:21" ht="15" customHeight="1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58"/>
      <c r="O29" s="58"/>
      <c r="P29" s="58"/>
      <c r="Q29" s="56"/>
      <c r="R29" s="56"/>
      <c r="S29" s="56"/>
      <c r="T29" s="56"/>
      <c r="U29" s="56"/>
    </row>
    <row r="30" spans="1:2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58"/>
      <c r="O30" s="58"/>
      <c r="P30" s="58"/>
      <c r="Q30" s="56"/>
      <c r="R30" s="56"/>
      <c r="S30" s="56"/>
      <c r="T30" s="56"/>
      <c r="U30" s="56"/>
    </row>
    <row r="31" spans="1:21" ht="15" customHeight="1" x14ac:dyDescent="0.25">
      <c r="A31" s="58"/>
      <c r="B31" s="58"/>
      <c r="C31" s="58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6"/>
      <c r="R31" s="56"/>
      <c r="S31" s="56"/>
      <c r="T31" s="56"/>
      <c r="U31" s="56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27559055118110237" right="0" top="0.19685039370078741" bottom="0.19685039370078741" header="0" footer="0"/>
  <pageSetup paperSize="9" scale="9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H3" sqref="H3:H20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28515625" customWidth="1"/>
    <col min="5" max="5" width="10.42578125" bestFit="1" customWidth="1"/>
    <col min="6" max="6" width="11.7109375" hidden="1" customWidth="1"/>
    <col min="7" max="7" width="11.140625" bestFit="1" customWidth="1"/>
    <col min="8" max="8" width="8.8554687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1" ht="18.95" customHeight="1" x14ac:dyDescent="0.25">
      <c r="A3" s="66" t="s">
        <v>4</v>
      </c>
      <c r="B3" s="27">
        <v>1</v>
      </c>
      <c r="C3" s="14">
        <v>8425.0233604184887</v>
      </c>
      <c r="D3" s="15">
        <v>8450</v>
      </c>
      <c r="E3" s="14"/>
      <c r="F3" s="14"/>
      <c r="G3" s="14">
        <v>30</v>
      </c>
      <c r="H3" s="21">
        <v>69</v>
      </c>
      <c r="I3" s="21">
        <v>1396</v>
      </c>
      <c r="J3" s="21">
        <v>1078.7926600000001</v>
      </c>
      <c r="K3" s="24">
        <v>135.12671999999998</v>
      </c>
      <c r="L3" s="22">
        <v>2095</v>
      </c>
      <c r="M3" s="7">
        <f>C3-D3+E3+H3+K3+L3+I3+J3+F3+G3</f>
        <v>4778.9427404184889</v>
      </c>
      <c r="O3" s="34">
        <f>C3-D3</f>
        <v>-24.976639581511336</v>
      </c>
      <c r="R3" s="2"/>
    </row>
    <row r="4" spans="1:21" ht="18.95" customHeight="1" x14ac:dyDescent="0.25">
      <c r="A4" s="66"/>
      <c r="B4" s="27">
        <v>2</v>
      </c>
      <c r="C4" s="14">
        <v>12942.82993734903</v>
      </c>
      <c r="D4" s="15">
        <f>7000+5950</f>
        <v>12950</v>
      </c>
      <c r="E4" s="14"/>
      <c r="F4" s="14"/>
      <c r="G4" s="14">
        <v>30</v>
      </c>
      <c r="H4" s="21">
        <v>69</v>
      </c>
      <c r="I4" s="21">
        <v>1396</v>
      </c>
      <c r="J4" s="21">
        <v>911.22955000000002</v>
      </c>
      <c r="K4" s="24">
        <v>22.52112</v>
      </c>
      <c r="L4" s="22">
        <v>2095</v>
      </c>
      <c r="M4" s="7">
        <f t="shared" ref="M4:M20" si="0">C4-D4+E4+H4+K4+L4+I4+J4+F4+G4</f>
        <v>4516.5806073490294</v>
      </c>
      <c r="O4" s="34">
        <f t="shared" ref="O4:O20" si="1">C4-D4</f>
        <v>-7.1700626509700669</v>
      </c>
      <c r="P4" s="53"/>
      <c r="U4" s="2"/>
    </row>
    <row r="5" spans="1:21" ht="18.95" customHeight="1" x14ac:dyDescent="0.25">
      <c r="A5" s="66"/>
      <c r="B5" s="27">
        <v>3</v>
      </c>
      <c r="C5" s="14">
        <v>4313.762982494929</v>
      </c>
      <c r="D5" s="42">
        <v>4314</v>
      </c>
      <c r="E5" s="14"/>
      <c r="F5" s="14"/>
      <c r="G5" s="14">
        <v>30</v>
      </c>
      <c r="H5" s="21">
        <v>69</v>
      </c>
      <c r="I5" s="21">
        <v>1396</v>
      </c>
      <c r="J5" s="21">
        <v>474.10836000000006</v>
      </c>
      <c r="K5" s="24">
        <v>82.577399999999997</v>
      </c>
      <c r="L5" s="22">
        <v>2095</v>
      </c>
      <c r="M5" s="7">
        <f t="shared" si="0"/>
        <v>4146.4487424949293</v>
      </c>
      <c r="O5" s="34">
        <f t="shared" si="1"/>
        <v>-0.23701750507098041</v>
      </c>
    </row>
    <row r="6" spans="1:21" ht="18.95" customHeight="1" x14ac:dyDescent="0.25">
      <c r="A6" s="66"/>
      <c r="B6" s="27">
        <v>4</v>
      </c>
      <c r="C6" s="14">
        <v>4243.4228766670831</v>
      </c>
      <c r="D6" s="38">
        <v>4243.42</v>
      </c>
      <c r="E6" s="14"/>
      <c r="F6" s="14"/>
      <c r="G6" s="14">
        <v>30</v>
      </c>
      <c r="H6" s="21">
        <v>69</v>
      </c>
      <c r="I6" s="21">
        <v>1396</v>
      </c>
      <c r="J6" s="21">
        <v>393.40906000000007</v>
      </c>
      <c r="K6" s="24">
        <v>262.7466</v>
      </c>
      <c r="L6" s="22">
        <v>2095</v>
      </c>
      <c r="M6" s="7">
        <f t="shared" si="0"/>
        <v>4246.1585366670834</v>
      </c>
      <c r="O6" s="34">
        <f t="shared" si="1"/>
        <v>2.8766670830009389E-3</v>
      </c>
    </row>
    <row r="7" spans="1:21" ht="18.95" customHeight="1" x14ac:dyDescent="0.25">
      <c r="A7" s="66"/>
      <c r="B7" s="27">
        <v>5</v>
      </c>
      <c r="C7" s="14">
        <v>14017.242971576181</v>
      </c>
      <c r="D7" s="43"/>
      <c r="E7" s="14">
        <f t="shared" ref="E7:E20" si="2">(C7-D7)*0.07</f>
        <v>981.20700801033274</v>
      </c>
      <c r="F7" s="14"/>
      <c r="G7" s="14">
        <v>30</v>
      </c>
      <c r="H7" s="21">
        <v>69</v>
      </c>
      <c r="I7" s="21">
        <v>1396</v>
      </c>
      <c r="J7" s="21">
        <v>540.79728999999998</v>
      </c>
      <c r="K7" s="24">
        <v>292.77480000000003</v>
      </c>
      <c r="L7" s="22">
        <v>2095</v>
      </c>
      <c r="M7" s="7">
        <f t="shared" si="0"/>
        <v>19422.02206958651</v>
      </c>
      <c r="O7" s="34">
        <f t="shared" si="1"/>
        <v>14017.242971576181</v>
      </c>
      <c r="P7" s="31"/>
      <c r="R7" s="2"/>
    </row>
    <row r="8" spans="1:21" ht="18.95" customHeight="1" x14ac:dyDescent="0.25">
      <c r="A8" s="66"/>
      <c r="B8" s="27">
        <v>6</v>
      </c>
      <c r="C8" s="14">
        <v>11277</v>
      </c>
      <c r="D8" s="42">
        <v>11277.97</v>
      </c>
      <c r="E8" s="14"/>
      <c r="F8" s="14"/>
      <c r="G8" s="14">
        <v>30</v>
      </c>
      <c r="H8" s="21">
        <v>69</v>
      </c>
      <c r="I8" s="21">
        <v>1396</v>
      </c>
      <c r="J8" s="21">
        <v>315.51179000000002</v>
      </c>
      <c r="K8" s="24">
        <v>180.16907999999998</v>
      </c>
      <c r="L8" s="22">
        <v>2095</v>
      </c>
      <c r="M8" s="7">
        <f t="shared" si="0"/>
        <v>4084.7108700000008</v>
      </c>
      <c r="O8" s="34">
        <f t="shared" si="1"/>
        <v>-0.96999999999934516</v>
      </c>
    </row>
    <row r="9" spans="1:21" ht="18.95" customHeight="1" thickBot="1" x14ac:dyDescent="0.3">
      <c r="A9" s="66"/>
      <c r="B9" s="27">
        <v>7</v>
      </c>
      <c r="C9" s="14">
        <v>4424.7420096611149</v>
      </c>
      <c r="D9" s="44">
        <v>4424</v>
      </c>
      <c r="E9" s="14"/>
      <c r="F9" s="14"/>
      <c r="G9" s="14">
        <v>30</v>
      </c>
      <c r="H9" s="21">
        <v>69</v>
      </c>
      <c r="I9" s="21">
        <v>1396</v>
      </c>
      <c r="J9" s="21">
        <v>409.66101000000003</v>
      </c>
      <c r="K9" s="24">
        <v>187.67616000000001</v>
      </c>
      <c r="L9" s="22">
        <v>2095</v>
      </c>
      <c r="M9" s="7">
        <f t="shared" si="0"/>
        <v>4188.0791796611147</v>
      </c>
      <c r="O9" s="34">
        <f t="shared" si="1"/>
        <v>0.74200966111493472</v>
      </c>
    </row>
    <row r="10" spans="1:21" ht="18.95" customHeight="1" thickBot="1" x14ac:dyDescent="0.3">
      <c r="A10" s="66"/>
      <c r="B10" s="27">
        <v>8</v>
      </c>
      <c r="C10" s="14">
        <v>23039.991346570925</v>
      </c>
      <c r="D10" s="52">
        <v>15000</v>
      </c>
      <c r="E10" s="14">
        <f t="shared" si="2"/>
        <v>562.79939425996486</v>
      </c>
      <c r="F10" s="14"/>
      <c r="G10" s="14">
        <v>30</v>
      </c>
      <c r="H10" s="21">
        <v>69</v>
      </c>
      <c r="I10" s="21">
        <v>1396</v>
      </c>
      <c r="J10" s="21">
        <v>489.79986000000002</v>
      </c>
      <c r="K10" s="24">
        <v>292.77480000000003</v>
      </c>
      <c r="L10" s="22">
        <v>2095</v>
      </c>
      <c r="M10" s="7">
        <f t="shared" si="0"/>
        <v>12975.365400830888</v>
      </c>
      <c r="O10" s="34">
        <f t="shared" si="1"/>
        <v>8039.9913465709251</v>
      </c>
      <c r="P10" s="31"/>
    </row>
    <row r="11" spans="1:21" ht="18.95" customHeight="1" x14ac:dyDescent="0.25">
      <c r="A11" s="66"/>
      <c r="B11" s="27">
        <v>9</v>
      </c>
      <c r="C11" s="14">
        <v>4711.1634919433691</v>
      </c>
      <c r="D11" s="44">
        <v>4712</v>
      </c>
      <c r="E11" s="14"/>
      <c r="F11" s="14"/>
      <c r="G11" s="14">
        <v>30</v>
      </c>
      <c r="H11" s="21">
        <v>69</v>
      </c>
      <c r="I11" s="21">
        <v>1396</v>
      </c>
      <c r="J11" s="21">
        <v>477.47084000000001</v>
      </c>
      <c r="K11" s="24">
        <v>337.81704000000002</v>
      </c>
      <c r="L11" s="22">
        <v>2095</v>
      </c>
      <c r="M11" s="7">
        <f t="shared" si="0"/>
        <v>4404.4513719433689</v>
      </c>
      <c r="O11" s="34">
        <f t="shared" si="1"/>
        <v>-0.83650805663091887</v>
      </c>
    </row>
    <row r="12" spans="1:21" ht="18.95" customHeight="1" x14ac:dyDescent="0.25">
      <c r="A12" s="66"/>
      <c r="B12" s="27">
        <v>10</v>
      </c>
      <c r="C12" s="14">
        <v>4594.9034487334548</v>
      </c>
      <c r="D12" s="44">
        <v>4595</v>
      </c>
      <c r="E12" s="14"/>
      <c r="F12" s="14"/>
      <c r="G12" s="14">
        <v>30</v>
      </c>
      <c r="H12" s="21">
        <v>69</v>
      </c>
      <c r="I12" s="21">
        <v>1396</v>
      </c>
      <c r="J12" s="21">
        <v>288.05160999999998</v>
      </c>
      <c r="K12" s="24">
        <v>593.05655999999999</v>
      </c>
      <c r="L12" s="22">
        <v>2095</v>
      </c>
      <c r="M12" s="7">
        <f t="shared" si="0"/>
        <v>4471.0116187334552</v>
      </c>
      <c r="O12" s="34">
        <f t="shared" si="1"/>
        <v>-9.6551266545247927E-2</v>
      </c>
    </row>
    <row r="13" spans="1:21" ht="18.95" customHeight="1" x14ac:dyDescent="0.25">
      <c r="A13" s="66"/>
      <c r="B13" s="27">
        <v>11</v>
      </c>
      <c r="C13" s="14">
        <v>4690.8026296330409</v>
      </c>
      <c r="D13" s="38">
        <v>4691</v>
      </c>
      <c r="E13" s="14"/>
      <c r="F13" s="14"/>
      <c r="G13" s="14">
        <v>30</v>
      </c>
      <c r="H13" s="21">
        <v>69</v>
      </c>
      <c r="I13" s="21">
        <v>1396</v>
      </c>
      <c r="J13" s="21">
        <v>601.32182000000012</v>
      </c>
      <c r="K13" s="24">
        <v>292.77480000000003</v>
      </c>
      <c r="L13" s="22">
        <v>2095</v>
      </c>
      <c r="M13" s="7">
        <f t="shared" si="0"/>
        <v>4483.8992496330411</v>
      </c>
      <c r="O13" s="34">
        <f t="shared" si="1"/>
        <v>-0.19737036695914867</v>
      </c>
    </row>
    <row r="14" spans="1:21" ht="18.95" customHeight="1" x14ac:dyDescent="0.25">
      <c r="A14" s="66"/>
      <c r="B14" s="27">
        <v>12</v>
      </c>
      <c r="C14" s="14">
        <v>4213.6584086532339</v>
      </c>
      <c r="D14" s="38">
        <v>4214</v>
      </c>
      <c r="E14" s="14"/>
      <c r="F14" s="14"/>
      <c r="G14" s="14">
        <v>30</v>
      </c>
      <c r="H14" s="21">
        <v>69</v>
      </c>
      <c r="I14" s="21">
        <v>1396</v>
      </c>
      <c r="J14" s="21">
        <v>429.83578</v>
      </c>
      <c r="K14" s="24">
        <v>150.14088000000001</v>
      </c>
      <c r="L14" s="22">
        <v>2095</v>
      </c>
      <c r="M14" s="7">
        <f t="shared" si="0"/>
        <v>4169.6350686532342</v>
      </c>
      <c r="O14" s="34">
        <f t="shared" si="1"/>
        <v>-0.34159134676610847</v>
      </c>
    </row>
    <row r="15" spans="1:21" ht="18.95" customHeight="1" x14ac:dyDescent="0.25">
      <c r="A15" s="66"/>
      <c r="B15" s="27">
        <v>13</v>
      </c>
      <c r="C15" s="14">
        <v>5268.6249467500002</v>
      </c>
      <c r="D15" s="42">
        <v>4100</v>
      </c>
      <c r="E15" s="14">
        <f t="shared" si="2"/>
        <v>81.803746272500021</v>
      </c>
      <c r="F15" s="14"/>
      <c r="G15" s="14">
        <v>30</v>
      </c>
      <c r="H15" s="21">
        <v>69</v>
      </c>
      <c r="I15" s="21">
        <v>1396</v>
      </c>
      <c r="J15" s="21">
        <v>1204.8853300000001</v>
      </c>
      <c r="K15" s="24">
        <v>270.25355999999999</v>
      </c>
      <c r="L15" s="22">
        <v>2095</v>
      </c>
      <c r="M15" s="7">
        <f t="shared" si="0"/>
        <v>6315.5675830225</v>
      </c>
      <c r="O15" s="34">
        <f t="shared" si="1"/>
        <v>1168.6249467500002</v>
      </c>
    </row>
    <row r="16" spans="1:21" ht="18.95" customHeight="1" thickBot="1" x14ac:dyDescent="0.3">
      <c r="A16" s="66"/>
      <c r="B16" s="27">
        <v>14</v>
      </c>
      <c r="C16" s="14">
        <v>6972.2762603641213</v>
      </c>
      <c r="D16" s="38">
        <v>6973</v>
      </c>
      <c r="E16" s="14"/>
      <c r="F16" s="14"/>
      <c r="G16" s="14">
        <v>30</v>
      </c>
      <c r="H16" s="21">
        <v>69</v>
      </c>
      <c r="I16" s="21">
        <v>1396</v>
      </c>
      <c r="J16" s="21">
        <v>407.97977000000003</v>
      </c>
      <c r="K16" s="24">
        <v>97.591560000000001</v>
      </c>
      <c r="L16" s="22">
        <v>2095</v>
      </c>
      <c r="M16" s="7">
        <f t="shared" si="0"/>
        <v>4094.8475903641211</v>
      </c>
      <c r="O16" s="34">
        <f t="shared" si="1"/>
        <v>-0.72373963587870094</v>
      </c>
    </row>
    <row r="17" spans="1:21" ht="18.95" customHeight="1" thickBot="1" x14ac:dyDescent="0.3">
      <c r="A17" s="66"/>
      <c r="B17" s="27">
        <v>15</v>
      </c>
      <c r="C17" s="16">
        <v>25565.235121786296</v>
      </c>
      <c r="D17" s="55"/>
      <c r="E17" s="14">
        <f t="shared" si="2"/>
        <v>1789.5664585250408</v>
      </c>
      <c r="F17" s="14"/>
      <c r="G17" s="14">
        <v>30</v>
      </c>
      <c r="H17" s="21">
        <v>69</v>
      </c>
      <c r="I17" s="21">
        <v>1396</v>
      </c>
      <c r="J17" s="21">
        <v>132.81752</v>
      </c>
      <c r="K17" s="24">
        <v>247.73244</v>
      </c>
      <c r="L17" s="22">
        <v>2095</v>
      </c>
      <c r="M17" s="7">
        <f t="shared" si="0"/>
        <v>31325.351540311338</v>
      </c>
      <c r="N17" s="2"/>
      <c r="O17" s="34">
        <f t="shared" si="1"/>
        <v>25565.235121786296</v>
      </c>
    </row>
    <row r="18" spans="1:21" ht="18.95" customHeight="1" x14ac:dyDescent="0.25">
      <c r="A18" s="66"/>
      <c r="B18" s="27">
        <v>16</v>
      </c>
      <c r="C18" s="14">
        <v>4136.4193522967007</v>
      </c>
      <c r="D18" s="43">
        <v>4135</v>
      </c>
      <c r="E18" s="14"/>
      <c r="F18" s="14"/>
      <c r="G18" s="14">
        <v>30</v>
      </c>
      <c r="H18" s="21">
        <v>69</v>
      </c>
      <c r="I18" s="21">
        <v>1396</v>
      </c>
      <c r="J18" s="21">
        <v>162.51939000000002</v>
      </c>
      <c r="K18" s="24">
        <v>337.81704000000002</v>
      </c>
      <c r="L18" s="22">
        <v>2095</v>
      </c>
      <c r="M18" s="7">
        <f t="shared" si="0"/>
        <v>4091.7557822967005</v>
      </c>
      <c r="O18" s="34">
        <f t="shared" si="1"/>
        <v>1.4193522967007084</v>
      </c>
    </row>
    <row r="19" spans="1:21" ht="18.95" customHeight="1" x14ac:dyDescent="0.25">
      <c r="A19" s="66"/>
      <c r="B19" s="27">
        <v>17</v>
      </c>
      <c r="C19" s="17">
        <v>4997.1492169406993</v>
      </c>
      <c r="D19" s="43">
        <v>4997.1499999999996</v>
      </c>
      <c r="E19" s="14"/>
      <c r="F19" s="14"/>
      <c r="G19" s="14">
        <v>30</v>
      </c>
      <c r="H19" s="21">
        <v>69</v>
      </c>
      <c r="I19" s="21">
        <v>1396</v>
      </c>
      <c r="J19" s="21">
        <v>859.67167000000006</v>
      </c>
      <c r="K19" s="24">
        <v>217.70424</v>
      </c>
      <c r="L19" s="22">
        <v>2095</v>
      </c>
      <c r="M19" s="7">
        <f t="shared" si="0"/>
        <v>4667.3751269406994</v>
      </c>
      <c r="O19" s="34">
        <f t="shared" si="1"/>
        <v>-7.8305930037458893E-4</v>
      </c>
      <c r="P19" s="2"/>
    </row>
    <row r="20" spans="1:21" ht="18.600000000000001" customHeight="1" x14ac:dyDescent="0.25">
      <c r="A20" s="66"/>
      <c r="B20" s="27">
        <v>18</v>
      </c>
      <c r="C20" s="14">
        <v>4012.6661767721307</v>
      </c>
      <c r="D20" s="17"/>
      <c r="E20" s="14">
        <f t="shared" si="2"/>
        <v>280.88663237404916</v>
      </c>
      <c r="F20" s="14"/>
      <c r="G20" s="14">
        <v>30</v>
      </c>
      <c r="H20" s="21">
        <v>69</v>
      </c>
      <c r="I20" s="21">
        <v>1396</v>
      </c>
      <c r="J20" s="21">
        <v>138.98203000000001</v>
      </c>
      <c r="K20" s="24">
        <v>60.056280000000001</v>
      </c>
      <c r="L20" s="22">
        <v>2095</v>
      </c>
      <c r="M20" s="7">
        <f t="shared" si="0"/>
        <v>8082.5911191461801</v>
      </c>
      <c r="O20" s="34">
        <f t="shared" si="1"/>
        <v>4012.6661767721307</v>
      </c>
    </row>
    <row r="21" spans="1:21" x14ac:dyDescent="0.25">
      <c r="A21" s="66"/>
      <c r="B21" s="27" t="s">
        <v>10</v>
      </c>
      <c r="C21" s="9">
        <f>SUM(C3:C20)</f>
        <v>151846.91453861081</v>
      </c>
      <c r="D21" s="9">
        <f t="shared" ref="D21:M21" si="3">SUM(D3:D20)</f>
        <v>99076.54</v>
      </c>
      <c r="E21" s="9">
        <f t="shared" si="3"/>
        <v>3696.2632394418874</v>
      </c>
      <c r="F21" s="9">
        <f t="shared" si="3"/>
        <v>0</v>
      </c>
      <c r="G21" s="9">
        <f t="shared" si="3"/>
        <v>540</v>
      </c>
      <c r="H21" s="9">
        <f t="shared" si="3"/>
        <v>1242</v>
      </c>
      <c r="I21" s="9">
        <f t="shared" si="3"/>
        <v>25128</v>
      </c>
      <c r="J21" s="9">
        <f t="shared" si="3"/>
        <v>9316.845339999998</v>
      </c>
      <c r="K21" s="9">
        <f>SUM(K3:K20)</f>
        <v>4061.3110799999995</v>
      </c>
      <c r="L21" s="9">
        <f t="shared" si="3"/>
        <v>37710</v>
      </c>
      <c r="M21" s="9">
        <f t="shared" si="3"/>
        <v>134464.7941980527</v>
      </c>
    </row>
    <row r="22" spans="1:21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0"/>
      <c r="O23" s="60"/>
      <c r="P23" s="60"/>
      <c r="Q23" s="58"/>
      <c r="R23" s="58"/>
      <c r="S23" s="58"/>
      <c r="T23" s="58"/>
      <c r="U23" s="58"/>
    </row>
    <row r="24" spans="1:21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0"/>
      <c r="O24" s="60"/>
      <c r="P24" s="60"/>
      <c r="Q24" s="58"/>
      <c r="R24" s="58"/>
      <c r="S24" s="58"/>
      <c r="T24" s="58"/>
      <c r="U24" s="58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0"/>
      <c r="O25" s="60"/>
      <c r="P25" s="60"/>
      <c r="Q25" s="58"/>
      <c r="R25" s="58"/>
      <c r="S25" s="58"/>
      <c r="T25" s="58"/>
      <c r="U25" s="58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0"/>
      <c r="O26" s="60"/>
      <c r="P26" s="60"/>
      <c r="Q26" s="58"/>
      <c r="R26" s="58"/>
      <c r="S26" s="58"/>
      <c r="T26" s="58"/>
      <c r="U26" s="58"/>
    </row>
    <row r="27" spans="1:21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0"/>
      <c r="O27" s="60"/>
      <c r="P27" s="60"/>
      <c r="Q27" s="58"/>
      <c r="R27" s="58"/>
      <c r="S27" s="58"/>
      <c r="T27" s="58"/>
      <c r="U27" s="58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0"/>
      <c r="O28" s="60"/>
      <c r="P28" s="60"/>
      <c r="Q28" s="58"/>
      <c r="R28" s="58"/>
      <c r="S28" s="58"/>
      <c r="T28" s="58"/>
      <c r="U28" s="58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0"/>
      <c r="O29" s="60"/>
      <c r="P29" s="60"/>
      <c r="Q29" s="58"/>
      <c r="R29" s="58"/>
      <c r="S29" s="58"/>
      <c r="T29" s="58"/>
      <c r="U29" s="58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8"/>
      <c r="R30" s="58"/>
      <c r="S30" s="58"/>
      <c r="T30" s="58"/>
      <c r="U30" s="58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scale="9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P16" sqref="P16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1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85546875" bestFit="1" customWidth="1"/>
    <col min="9" max="9" width="11.5703125" customWidth="1"/>
    <col min="10" max="10" width="10.42578125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7" t="s">
        <v>14</v>
      </c>
    </row>
    <row r="3" spans="1:22" ht="18.95" customHeight="1" x14ac:dyDescent="0.25">
      <c r="A3" s="66" t="s">
        <v>5</v>
      </c>
      <c r="B3" s="27">
        <v>19</v>
      </c>
      <c r="C3" s="14">
        <v>3949.0225022245104</v>
      </c>
      <c r="D3" s="14">
        <v>3949</v>
      </c>
      <c r="E3" s="14"/>
      <c r="F3" s="14"/>
      <c r="G3" s="14">
        <v>30</v>
      </c>
      <c r="H3" s="21">
        <v>69</v>
      </c>
      <c r="I3" s="21">
        <v>1396</v>
      </c>
      <c r="J3" s="30">
        <v>532.39109000000008</v>
      </c>
      <c r="K3" s="21">
        <v>0</v>
      </c>
      <c r="L3" s="22">
        <v>2095</v>
      </c>
      <c r="M3" s="7">
        <f>C3-D3+E3+H3+K3+L3+I3+J3+F3+G3</f>
        <v>4122.4135922245105</v>
      </c>
      <c r="N3" s="34">
        <f>C3-D3</f>
        <v>2.2502224510390079E-2</v>
      </c>
      <c r="O3" s="2"/>
      <c r="P3" s="32"/>
      <c r="Q3" s="2"/>
    </row>
    <row r="4" spans="1:22" ht="18.95" customHeight="1" x14ac:dyDescent="0.25">
      <c r="A4" s="66"/>
      <c r="B4" s="27">
        <v>20</v>
      </c>
      <c r="C4" s="14">
        <v>4804.2521957798508</v>
      </c>
      <c r="D4" s="25">
        <v>4804.25</v>
      </c>
      <c r="E4" s="14"/>
      <c r="F4" s="14"/>
      <c r="G4" s="14">
        <v>30</v>
      </c>
      <c r="H4" s="21">
        <v>69</v>
      </c>
      <c r="I4" s="21">
        <v>1396</v>
      </c>
      <c r="J4" s="30">
        <v>932.52511000000004</v>
      </c>
      <c r="K4" s="21">
        <v>367.84523999999993</v>
      </c>
      <c r="L4" s="22">
        <v>2095</v>
      </c>
      <c r="M4" s="7">
        <f t="shared" ref="M4:M20" si="0">C4-D4+E4+H4+K4+L4+I4+J4+F4+G4</f>
        <v>4890.372545779851</v>
      </c>
      <c r="N4" s="34">
        <f t="shared" ref="N4:N20" si="1">C4-D4</f>
        <v>2.1957798508083215E-3</v>
      </c>
      <c r="O4" s="2"/>
      <c r="P4" s="32"/>
    </row>
    <row r="5" spans="1:22" ht="18.95" customHeight="1" x14ac:dyDescent="0.25">
      <c r="A5" s="66"/>
      <c r="B5" s="27">
        <v>21</v>
      </c>
      <c r="C5" s="14">
        <v>5036.4668645705697</v>
      </c>
      <c r="D5" s="25">
        <v>5037</v>
      </c>
      <c r="E5" s="14"/>
      <c r="F5" s="14"/>
      <c r="G5" s="14">
        <v>30</v>
      </c>
      <c r="H5" s="21">
        <v>69</v>
      </c>
      <c r="I5" s="21">
        <v>1396</v>
      </c>
      <c r="J5" s="30">
        <v>1110.7361100000001</v>
      </c>
      <c r="K5" s="21">
        <v>255.23952</v>
      </c>
      <c r="L5" s="22">
        <v>2095</v>
      </c>
      <c r="M5" s="7">
        <f t="shared" si="0"/>
        <v>4955.4424945705696</v>
      </c>
      <c r="N5" s="34">
        <f t="shared" si="1"/>
        <v>-0.53313542943033099</v>
      </c>
      <c r="O5" s="2"/>
      <c r="P5" s="32"/>
    </row>
    <row r="6" spans="1:22" ht="18.95" customHeight="1" x14ac:dyDescent="0.25">
      <c r="A6" s="66"/>
      <c r="B6" s="27">
        <v>22</v>
      </c>
      <c r="C6" s="14">
        <v>4336.6381184185384</v>
      </c>
      <c r="D6" s="25">
        <v>4336.6400000000003</v>
      </c>
      <c r="E6" s="14"/>
      <c r="F6" s="14"/>
      <c r="G6" s="14">
        <v>30</v>
      </c>
      <c r="H6" s="21">
        <v>69</v>
      </c>
      <c r="I6" s="21">
        <v>1396</v>
      </c>
      <c r="J6" s="30">
        <v>819.88236000000018</v>
      </c>
      <c r="K6" s="21">
        <v>142.63380000000001</v>
      </c>
      <c r="L6" s="22">
        <v>2095</v>
      </c>
      <c r="M6" s="7">
        <f t="shared" si="0"/>
        <v>4552.5142784185382</v>
      </c>
      <c r="N6" s="34">
        <f t="shared" si="1"/>
        <v>-1.8815814619301818E-3</v>
      </c>
      <c r="O6" s="2"/>
    </row>
    <row r="7" spans="1:22" ht="18.95" customHeight="1" x14ac:dyDescent="0.25">
      <c r="A7" s="66"/>
      <c r="B7" s="27">
        <v>23</v>
      </c>
      <c r="C7" s="14">
        <v>243.18696654102496</v>
      </c>
      <c r="D7" s="35">
        <v>3500</v>
      </c>
      <c r="E7" s="14"/>
      <c r="F7" s="14"/>
      <c r="G7" s="14">
        <v>30</v>
      </c>
      <c r="H7" s="21">
        <v>69</v>
      </c>
      <c r="I7" s="21">
        <v>1396</v>
      </c>
      <c r="J7" s="30">
        <v>6.7248500000000009</v>
      </c>
      <c r="K7" s="21">
        <v>0</v>
      </c>
      <c r="L7" s="22">
        <v>2095</v>
      </c>
      <c r="M7" s="7">
        <f t="shared" si="0"/>
        <v>339.91181654102496</v>
      </c>
      <c r="N7" s="34">
        <f t="shared" si="1"/>
        <v>-3256.813033458975</v>
      </c>
      <c r="O7" s="2"/>
      <c r="P7" s="32"/>
    </row>
    <row r="8" spans="1:22" ht="18.95" customHeight="1" thickBot="1" x14ac:dyDescent="0.3">
      <c r="A8" s="66"/>
      <c r="B8" s="27">
        <v>24</v>
      </c>
      <c r="C8" s="14">
        <v>-1562.5209765331686</v>
      </c>
      <c r="D8" s="15">
        <v>15000</v>
      </c>
      <c r="E8" s="14"/>
      <c r="F8" s="14"/>
      <c r="G8" s="14">
        <v>30</v>
      </c>
      <c r="H8" s="21">
        <v>69</v>
      </c>
      <c r="I8" s="21">
        <v>1396</v>
      </c>
      <c r="J8" s="30">
        <v>47.074500000000008</v>
      </c>
      <c r="K8" s="21">
        <v>0</v>
      </c>
      <c r="L8" s="22">
        <v>2095</v>
      </c>
      <c r="M8" s="7">
        <f t="shared" si="0"/>
        <v>-12925.446476533167</v>
      </c>
      <c r="N8" s="34">
        <f t="shared" si="1"/>
        <v>-16562.520976533167</v>
      </c>
      <c r="O8" s="2"/>
      <c r="P8" s="32"/>
    </row>
    <row r="9" spans="1:22" ht="18.95" customHeight="1" thickBot="1" x14ac:dyDescent="0.3">
      <c r="A9" s="66"/>
      <c r="B9" s="27">
        <v>25</v>
      </c>
      <c r="C9" s="14">
        <v>4175.0890919700005</v>
      </c>
      <c r="D9" s="55">
        <v>4200</v>
      </c>
      <c r="E9" s="14"/>
      <c r="F9" s="14"/>
      <c r="G9" s="14">
        <v>30</v>
      </c>
      <c r="H9" s="21">
        <v>69</v>
      </c>
      <c r="I9" s="21">
        <v>1396</v>
      </c>
      <c r="J9" s="30">
        <v>408.54011000000003</v>
      </c>
      <c r="K9" s="21">
        <v>210.19728000000001</v>
      </c>
      <c r="L9" s="22">
        <v>2095</v>
      </c>
      <c r="M9" s="7">
        <f t="shared" si="0"/>
        <v>4183.8264819700007</v>
      </c>
      <c r="N9" s="34">
        <f t="shared" si="1"/>
        <v>-24.910908029999518</v>
      </c>
      <c r="O9" s="2"/>
      <c r="P9" s="32"/>
      <c r="R9" s="2"/>
      <c r="V9" s="2"/>
    </row>
    <row r="10" spans="1:22" ht="18.95" customHeight="1" thickBot="1" x14ac:dyDescent="0.3">
      <c r="A10" s="66"/>
      <c r="B10" s="27">
        <v>26</v>
      </c>
      <c r="C10" s="14">
        <v>4200.4521637272901</v>
      </c>
      <c r="D10" s="15">
        <v>4200</v>
      </c>
      <c r="E10" s="14"/>
      <c r="F10" s="14"/>
      <c r="G10" s="14">
        <v>30</v>
      </c>
      <c r="H10" s="21">
        <v>69</v>
      </c>
      <c r="I10" s="21">
        <v>1396</v>
      </c>
      <c r="J10" s="30">
        <v>445.52728000000008</v>
      </c>
      <c r="K10" s="21">
        <v>165.15491999999998</v>
      </c>
      <c r="L10" s="22">
        <v>2095</v>
      </c>
      <c r="M10" s="7">
        <f t="shared" si="0"/>
        <v>4201.1343637272903</v>
      </c>
      <c r="N10" s="34">
        <f t="shared" si="1"/>
        <v>0.4521637272900989</v>
      </c>
      <c r="O10" s="2"/>
      <c r="P10" s="32"/>
    </row>
    <row r="11" spans="1:22" ht="18.95" customHeight="1" thickBot="1" x14ac:dyDescent="0.3">
      <c r="A11" s="66"/>
      <c r="B11" s="27">
        <v>27</v>
      </c>
      <c r="C11" s="14">
        <v>3827.8707076835208</v>
      </c>
      <c r="D11" s="55">
        <v>3828</v>
      </c>
      <c r="E11" s="14"/>
      <c r="F11" s="14"/>
      <c r="G11" s="14">
        <v>30</v>
      </c>
      <c r="H11" s="21">
        <v>69</v>
      </c>
      <c r="I11" s="21">
        <v>1396</v>
      </c>
      <c r="J11" s="30">
        <v>271.79966000000002</v>
      </c>
      <c r="K11" s="21">
        <v>67.563359999999989</v>
      </c>
      <c r="L11" s="22">
        <v>2095</v>
      </c>
      <c r="M11" s="7">
        <f t="shared" si="0"/>
        <v>3929.233727683521</v>
      </c>
      <c r="N11" s="34">
        <f t="shared" si="1"/>
        <v>-0.12929231647922279</v>
      </c>
      <c r="O11" s="2"/>
      <c r="P11" s="32"/>
    </row>
    <row r="12" spans="1:22" ht="18.95" customHeight="1" x14ac:dyDescent="0.25">
      <c r="A12" s="66"/>
      <c r="B12" s="27">
        <v>28</v>
      </c>
      <c r="C12" s="14">
        <v>4033.5967302535946</v>
      </c>
      <c r="D12" s="25">
        <v>4033.6</v>
      </c>
      <c r="E12" s="14"/>
      <c r="F12" s="14"/>
      <c r="G12" s="14">
        <v>30</v>
      </c>
      <c r="H12" s="21">
        <v>69</v>
      </c>
      <c r="I12" s="21">
        <v>1396</v>
      </c>
      <c r="J12" s="30">
        <v>675.85661000000016</v>
      </c>
      <c r="K12" s="21">
        <v>0</v>
      </c>
      <c r="L12" s="22">
        <v>2095</v>
      </c>
      <c r="M12" s="7">
        <f t="shared" si="0"/>
        <v>4265.853340253595</v>
      </c>
      <c r="N12" s="34">
        <f t="shared" si="1"/>
        <v>-3.2697464052944269E-3</v>
      </c>
      <c r="O12" s="2"/>
      <c r="P12" s="32"/>
    </row>
    <row r="13" spans="1:22" ht="18.95" customHeight="1" x14ac:dyDescent="0.25">
      <c r="A13" s="66"/>
      <c r="B13" s="27">
        <v>29</v>
      </c>
      <c r="C13" s="14">
        <v>5006.7977545634976</v>
      </c>
      <c r="D13" s="25">
        <v>5006.8</v>
      </c>
      <c r="E13" s="14"/>
      <c r="F13" s="14"/>
      <c r="G13" s="14">
        <v>30</v>
      </c>
      <c r="H13" s="21">
        <v>69</v>
      </c>
      <c r="I13" s="21">
        <v>1396</v>
      </c>
      <c r="J13" s="30">
        <v>690.42732000000001</v>
      </c>
      <c r="K13" s="21">
        <v>382.85927999999996</v>
      </c>
      <c r="L13" s="22">
        <v>2095</v>
      </c>
      <c r="M13" s="7">
        <f t="shared" si="0"/>
        <v>4663.2843545634978</v>
      </c>
      <c r="N13" s="34">
        <f t="shared" si="1"/>
        <v>-2.2454365025623702E-3</v>
      </c>
      <c r="O13" s="2"/>
      <c r="P13" s="32"/>
    </row>
    <row r="14" spans="1:22" ht="18.95" customHeight="1" x14ac:dyDescent="0.25">
      <c r="A14" s="66"/>
      <c r="B14" s="27">
        <v>30</v>
      </c>
      <c r="C14" s="14">
        <v>4800.4336117100002</v>
      </c>
      <c r="D14" s="25">
        <v>4800.43</v>
      </c>
      <c r="E14" s="14"/>
      <c r="F14" s="14"/>
      <c r="G14" s="14">
        <v>30</v>
      </c>
      <c r="H14" s="21">
        <v>69</v>
      </c>
      <c r="I14" s="21">
        <v>1396</v>
      </c>
      <c r="J14" s="30">
        <v>682.02112</v>
      </c>
      <c r="K14" s="21">
        <v>420.39456000000001</v>
      </c>
      <c r="L14" s="22">
        <v>2095</v>
      </c>
      <c r="M14" s="7">
        <f t="shared" si="0"/>
        <v>4692.4192917099999</v>
      </c>
      <c r="N14" s="34">
        <f t="shared" si="1"/>
        <v>3.6117099998591584E-3</v>
      </c>
      <c r="O14" s="2"/>
      <c r="P14" s="32"/>
      <c r="R14" s="2"/>
    </row>
    <row r="15" spans="1:22" ht="18.95" customHeight="1" x14ac:dyDescent="0.25">
      <c r="A15" s="66"/>
      <c r="B15" s="27">
        <v>31</v>
      </c>
      <c r="C15" s="14">
        <v>5172.7741138700003</v>
      </c>
      <c r="D15" s="25">
        <v>4949.87</v>
      </c>
      <c r="E15" s="14"/>
      <c r="F15" s="14"/>
      <c r="G15" s="14">
        <v>30</v>
      </c>
      <c r="H15" s="21">
        <v>69</v>
      </c>
      <c r="I15" s="21">
        <v>1396</v>
      </c>
      <c r="J15" s="30">
        <v>585.63021000000015</v>
      </c>
      <c r="K15" s="21">
        <v>450.42275999999998</v>
      </c>
      <c r="L15" s="22">
        <v>2095</v>
      </c>
      <c r="M15" s="7">
        <f t="shared" si="0"/>
        <v>4848.957083870001</v>
      </c>
      <c r="N15" s="34">
        <f t="shared" si="1"/>
        <v>222.9041138700004</v>
      </c>
      <c r="O15" s="2"/>
      <c r="P15" s="32"/>
    </row>
    <row r="16" spans="1:22" ht="18.95" customHeight="1" x14ac:dyDescent="0.25">
      <c r="A16" s="66"/>
      <c r="B16" s="27">
        <v>32</v>
      </c>
      <c r="C16" s="14">
        <v>3992.6198438900019</v>
      </c>
      <c r="D16" s="25">
        <f>3400+393</f>
        <v>3793</v>
      </c>
      <c r="E16" s="14"/>
      <c r="F16" s="14"/>
      <c r="G16" s="14">
        <v>30</v>
      </c>
      <c r="H16" s="21">
        <v>69</v>
      </c>
      <c r="I16" s="21">
        <v>1396</v>
      </c>
      <c r="J16" s="30">
        <v>411.34225000000004</v>
      </c>
      <c r="K16" s="21">
        <v>172.66199999999998</v>
      </c>
      <c r="L16" s="22">
        <v>2095</v>
      </c>
      <c r="M16" s="7">
        <f t="shared" si="0"/>
        <v>4373.6240938900019</v>
      </c>
      <c r="N16" s="34">
        <f t="shared" si="1"/>
        <v>199.6198438900019</v>
      </c>
      <c r="O16" s="2"/>
      <c r="P16" s="32"/>
    </row>
    <row r="17" spans="1:21" ht="18.95" customHeight="1" x14ac:dyDescent="0.25">
      <c r="A17" s="66"/>
      <c r="B17" s="27">
        <v>33</v>
      </c>
      <c r="C17" s="14">
        <v>4412.2614901679308</v>
      </c>
      <c r="D17" s="25">
        <v>4412.26</v>
      </c>
      <c r="E17" s="14"/>
      <c r="F17" s="14"/>
      <c r="G17" s="14">
        <v>30</v>
      </c>
      <c r="H17" s="21">
        <v>69</v>
      </c>
      <c r="I17" s="21">
        <v>1396</v>
      </c>
      <c r="J17" s="30">
        <v>541.91818999999998</v>
      </c>
      <c r="K17" s="21">
        <v>300.28176000000002</v>
      </c>
      <c r="L17" s="22">
        <v>2095</v>
      </c>
      <c r="M17" s="7">
        <f t="shared" si="0"/>
        <v>4432.2014401679307</v>
      </c>
      <c r="N17" s="34">
        <f t="shared" si="1"/>
        <v>1.4901679305694415E-3</v>
      </c>
      <c r="O17" s="2"/>
      <c r="P17" s="32"/>
    </row>
    <row r="18" spans="1:21" ht="18.95" customHeight="1" x14ac:dyDescent="0.25">
      <c r="A18" s="66"/>
      <c r="B18" s="27">
        <v>34</v>
      </c>
      <c r="C18" s="14">
        <v>4334.2307111243945</v>
      </c>
      <c r="D18" s="25">
        <v>4400</v>
      </c>
      <c r="E18" s="14"/>
      <c r="F18" s="14"/>
      <c r="G18" s="14">
        <v>30</v>
      </c>
      <c r="H18" s="21">
        <v>69</v>
      </c>
      <c r="I18" s="21">
        <v>1396</v>
      </c>
      <c r="J18" s="30">
        <v>788.49936000000002</v>
      </c>
      <c r="K18" s="21">
        <v>90.084479999999999</v>
      </c>
      <c r="L18" s="22">
        <v>2095</v>
      </c>
      <c r="M18" s="7">
        <f t="shared" si="0"/>
        <v>4402.8145511243947</v>
      </c>
      <c r="N18" s="34">
        <f t="shared" si="1"/>
        <v>-65.769288875605525</v>
      </c>
      <c r="O18" s="2"/>
      <c r="P18" s="32" t="s">
        <v>11</v>
      </c>
      <c r="R18" s="2"/>
    </row>
    <row r="19" spans="1:21" ht="18.95" customHeight="1" x14ac:dyDescent="0.25">
      <c r="A19" s="66"/>
      <c r="B19" s="27">
        <v>35</v>
      </c>
      <c r="C19" s="14">
        <v>4548.27323763</v>
      </c>
      <c r="D19" s="51">
        <v>4600</v>
      </c>
      <c r="E19" s="14"/>
      <c r="F19" s="14"/>
      <c r="G19" s="14">
        <v>30</v>
      </c>
      <c r="H19" s="21">
        <v>69</v>
      </c>
      <c r="I19" s="21">
        <v>1396</v>
      </c>
      <c r="J19" s="30">
        <v>829.40935000000013</v>
      </c>
      <c r="K19" s="21">
        <v>225.21131999999997</v>
      </c>
      <c r="L19" s="22">
        <v>2095</v>
      </c>
      <c r="M19" s="7">
        <f t="shared" si="0"/>
        <v>4592.8939076300003</v>
      </c>
      <c r="N19" s="34">
        <f t="shared" si="1"/>
        <v>-51.72676236999996</v>
      </c>
      <c r="O19" s="2"/>
      <c r="P19" s="32"/>
    </row>
    <row r="20" spans="1:21" ht="18.95" customHeight="1" x14ac:dyDescent="0.25">
      <c r="A20" s="66"/>
      <c r="B20" s="27">
        <v>36</v>
      </c>
      <c r="C20" s="14">
        <v>4360.0984073400014</v>
      </c>
      <c r="D20" s="15">
        <v>4360.1000000000004</v>
      </c>
      <c r="E20" s="14"/>
      <c r="F20" s="14"/>
      <c r="G20" s="14">
        <v>30</v>
      </c>
      <c r="H20" s="21">
        <v>69</v>
      </c>
      <c r="I20" s="21">
        <v>1396</v>
      </c>
      <c r="J20" s="30">
        <v>838.93634000000009</v>
      </c>
      <c r="K20" s="21">
        <v>150.14088000000001</v>
      </c>
      <c r="L20" s="22">
        <v>2095</v>
      </c>
      <c r="M20" s="7">
        <f t="shared" si="0"/>
        <v>4579.0756273400011</v>
      </c>
      <c r="N20" s="34">
        <f t="shared" si="1"/>
        <v>-1.5926599990052637E-3</v>
      </c>
      <c r="O20" s="2"/>
      <c r="P20" s="32"/>
    </row>
    <row r="21" spans="1:21" x14ac:dyDescent="0.25">
      <c r="A21" s="66"/>
      <c r="B21" s="27" t="s">
        <v>10</v>
      </c>
      <c r="C21" s="9">
        <f>SUM(C3:C20)</f>
        <v>69671.543534931552</v>
      </c>
      <c r="D21" s="12">
        <f>SUM(D3:D20)</f>
        <v>89210.95</v>
      </c>
      <c r="E21" s="12">
        <f t="shared" ref="E21:K21" si="2">SUM(E3:E20)</f>
        <v>0</v>
      </c>
      <c r="F21" s="12">
        <f>SUM(F3:F20)</f>
        <v>0</v>
      </c>
      <c r="G21" s="12">
        <f>SUM(G3:G20)</f>
        <v>540</v>
      </c>
      <c r="H21" s="12">
        <f t="shared" si="2"/>
        <v>1242</v>
      </c>
      <c r="I21" s="12">
        <f t="shared" si="2"/>
        <v>25128</v>
      </c>
      <c r="J21" s="12">
        <f t="shared" si="2"/>
        <v>10619.241820000001</v>
      </c>
      <c r="K21" s="12">
        <f t="shared" si="2"/>
        <v>3400.6911599999994</v>
      </c>
      <c r="L21" s="9">
        <f>SUM(L3:L20)</f>
        <v>37710</v>
      </c>
      <c r="M21" s="9">
        <f>SUM(M3:M20)</f>
        <v>59100.52651493156</v>
      </c>
    </row>
    <row r="22" spans="1:2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/>
      <c r="O22" s="34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2"/>
      <c r="O23" s="62"/>
      <c r="P23" s="62"/>
      <c r="Q23" s="60"/>
      <c r="R23" s="60"/>
      <c r="S23" s="60"/>
      <c r="T23" s="60"/>
      <c r="U23" s="60"/>
    </row>
    <row r="24" spans="1:21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2"/>
      <c r="O24" s="62"/>
      <c r="P24" s="62"/>
      <c r="Q24" s="60"/>
      <c r="R24" s="60"/>
      <c r="S24" s="60"/>
      <c r="T24" s="60"/>
      <c r="U24" s="60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2"/>
      <c r="O25" s="62"/>
      <c r="P25" s="62"/>
      <c r="Q25" s="60"/>
      <c r="R25" s="60"/>
      <c r="S25" s="60"/>
      <c r="T25" s="60"/>
      <c r="U25" s="60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2"/>
      <c r="O26" s="62"/>
      <c r="P26" s="62"/>
      <c r="Q26" s="60"/>
      <c r="R26" s="60"/>
      <c r="S26" s="60"/>
      <c r="T26" s="60"/>
      <c r="U26" s="60"/>
    </row>
    <row r="27" spans="1:21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2"/>
      <c r="O27" s="62"/>
      <c r="P27" s="62"/>
      <c r="Q27" s="60"/>
      <c r="R27" s="60"/>
      <c r="S27" s="60"/>
      <c r="T27" s="60"/>
      <c r="U27" s="60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2"/>
      <c r="O28" s="62"/>
      <c r="P28" s="62"/>
      <c r="Q28" s="60"/>
      <c r="R28" s="60"/>
      <c r="S28" s="60"/>
      <c r="T28" s="60"/>
      <c r="U28" s="60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2"/>
      <c r="O29" s="62"/>
      <c r="P29" s="62"/>
      <c r="Q29" s="60"/>
      <c r="R29" s="60"/>
      <c r="S29" s="60"/>
      <c r="T29" s="60"/>
      <c r="U29" s="60"/>
    </row>
    <row r="30" spans="1:21" ht="15" customHeight="1" x14ac:dyDescent="0.25">
      <c r="A30" s="62"/>
      <c r="B30" s="62"/>
      <c r="C30" s="62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0"/>
      <c r="R30" s="60"/>
      <c r="S30" s="60"/>
      <c r="T30" s="60"/>
      <c r="U30" s="60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19685039370078741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2024-11-15T19:12:57Z</cp:lastPrinted>
  <dcterms:created xsi:type="dcterms:W3CDTF">2014-06-22T16:28:57Z</dcterms:created>
  <dcterms:modified xsi:type="dcterms:W3CDTF">2025-02-14T17:36:25Z</dcterms:modified>
</cp:coreProperties>
</file>