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EDEK\BLOK\AIDAT\web için aidatlar\"/>
    </mc:Choice>
  </mc:AlternateContent>
  <bookViews>
    <workbookView xWindow="0" yWindow="0" windowWidth="28800" windowHeight="13050" activeTab="3"/>
  </bookViews>
  <sheets>
    <sheet name="D-10" sheetId="5" r:id="rId1"/>
    <sheet name="B1-10" sheetId="1" r:id="rId2"/>
    <sheet name="B2-04A" sheetId="6" r:id="rId3"/>
    <sheet name="B2-04B" sheetId="7" r:id="rId4"/>
  </sheets>
  <definedNames>
    <definedName name="_xlnm.Print_Area" localSheetId="1">'B1-10'!$A$1:$M$30</definedName>
    <definedName name="_xlnm.Print_Area" localSheetId="2">'B2-04A'!$A$1:$M$30</definedName>
    <definedName name="_xlnm.Print_Area" localSheetId="3">'B2-04B'!$A$1:$M$29</definedName>
    <definedName name="_xlnm.Print_Area" localSheetId="0">'D-10'!$A$1:$M$30</definedName>
  </definedNames>
  <calcPr calcId="152511"/>
</workbook>
</file>

<file path=xl/calcChain.xml><?xml version="1.0" encoding="utf-8"?>
<calcChain xmlns="http://schemas.openxmlformats.org/spreadsheetml/2006/main">
  <c r="E19" i="7" l="1"/>
  <c r="E17" i="6"/>
  <c r="E19" i="6"/>
  <c r="E20" i="6"/>
  <c r="E7" i="6"/>
  <c r="E8" i="6"/>
  <c r="E18" i="1"/>
  <c r="E9" i="1"/>
  <c r="E9" i="5"/>
  <c r="E15" i="5"/>
  <c r="E17" i="5"/>
  <c r="E18" i="5"/>
  <c r="D7" i="5" l="1"/>
  <c r="M15" i="7" l="1"/>
  <c r="M16" i="7"/>
  <c r="E6" i="7" l="1"/>
  <c r="E10" i="6"/>
  <c r="E4" i="5"/>
  <c r="E20" i="1" l="1"/>
  <c r="L21" i="1" l="1"/>
  <c r="O18" i="1" l="1"/>
  <c r="K21" i="5" l="1"/>
  <c r="M3" i="7" l="1"/>
  <c r="M4" i="7"/>
  <c r="M5" i="7"/>
  <c r="M6" i="7"/>
  <c r="M7" i="7"/>
  <c r="M8" i="7"/>
  <c r="M9" i="7"/>
  <c r="M10" i="7"/>
  <c r="M11" i="7"/>
  <c r="M12" i="7"/>
  <c r="M13" i="7"/>
  <c r="M14" i="7"/>
  <c r="M17" i="7"/>
  <c r="M18" i="7"/>
  <c r="M19" i="7"/>
  <c r="M20" i="7"/>
  <c r="E21" i="7" l="1"/>
  <c r="D21" i="1"/>
  <c r="M8" i="6"/>
  <c r="M9" i="6"/>
  <c r="M10" i="6"/>
  <c r="M11" i="6"/>
  <c r="M12" i="6"/>
  <c r="M13" i="6"/>
  <c r="M14" i="6"/>
  <c r="M15" i="6"/>
  <c r="M16" i="6"/>
  <c r="M3" i="6"/>
  <c r="M4" i="6"/>
  <c r="M5" i="6"/>
  <c r="M6" i="6"/>
  <c r="M5" i="1"/>
  <c r="M6" i="1"/>
  <c r="M7" i="1"/>
  <c r="M8" i="1"/>
  <c r="M10" i="1"/>
  <c r="M11" i="1"/>
  <c r="M12" i="1"/>
  <c r="M13" i="1"/>
  <c r="M18" i="1"/>
  <c r="M19" i="1"/>
  <c r="M5" i="5"/>
  <c r="M6" i="5"/>
  <c r="M7" i="5"/>
  <c r="M8" i="5"/>
  <c r="M9" i="5"/>
  <c r="M11" i="5"/>
  <c r="M12" i="5"/>
  <c r="M13" i="5"/>
  <c r="M16" i="5"/>
  <c r="M17" i="5"/>
  <c r="M19" i="6"/>
  <c r="M7" i="6"/>
  <c r="M15" i="1"/>
  <c r="M17" i="1"/>
  <c r="M10" i="5"/>
  <c r="M14" i="5"/>
  <c r="M15" i="5"/>
  <c r="M18" i="5"/>
  <c r="M19" i="5"/>
  <c r="O13" i="6"/>
  <c r="M14" i="1"/>
  <c r="M3" i="5"/>
  <c r="M4" i="5"/>
  <c r="N9" i="7"/>
  <c r="M17" i="6"/>
  <c r="M3" i="1"/>
  <c r="N16" i="7"/>
  <c r="O6" i="5"/>
  <c r="E21" i="1"/>
  <c r="N3" i="7"/>
  <c r="N4" i="7"/>
  <c r="N5" i="7"/>
  <c r="N6" i="7"/>
  <c r="N7" i="7"/>
  <c r="N8" i="7"/>
  <c r="N10" i="7"/>
  <c r="N11" i="7"/>
  <c r="N12" i="7"/>
  <c r="N13" i="7"/>
  <c r="N14" i="7"/>
  <c r="N15" i="7"/>
  <c r="N17" i="7"/>
  <c r="N18" i="7"/>
  <c r="N19" i="7"/>
  <c r="N20" i="7"/>
  <c r="O5" i="5"/>
  <c r="O20" i="5"/>
  <c r="O19" i="5"/>
  <c r="O18" i="5"/>
  <c r="O17" i="5"/>
  <c r="O15" i="5"/>
  <c r="O13" i="5"/>
  <c r="O12" i="5"/>
  <c r="O11" i="5"/>
  <c r="O8" i="5"/>
  <c r="O7" i="5"/>
  <c r="O4" i="5"/>
  <c r="O3" i="5"/>
  <c r="O5" i="6"/>
  <c r="O17" i="6"/>
  <c r="O6" i="1"/>
  <c r="O16" i="6"/>
  <c r="G21" i="1"/>
  <c r="O19" i="6"/>
  <c r="O6" i="6"/>
  <c r="O9" i="6"/>
  <c r="O11" i="6"/>
  <c r="O12" i="6"/>
  <c r="O15" i="6"/>
  <c r="O20" i="6"/>
  <c r="O4" i="1"/>
  <c r="O7" i="1"/>
  <c r="O10" i="1"/>
  <c r="O11" i="1"/>
  <c r="O12" i="1"/>
  <c r="O13" i="1"/>
  <c r="O14" i="1"/>
  <c r="O17" i="1"/>
  <c r="O19" i="1"/>
  <c r="G21" i="7"/>
  <c r="G21" i="6"/>
  <c r="G21" i="5"/>
  <c r="K21" i="7"/>
  <c r="F21" i="7"/>
  <c r="F21" i="1"/>
  <c r="F21" i="6"/>
  <c r="H21" i="5"/>
  <c r="J21" i="7"/>
  <c r="I21" i="7"/>
  <c r="H21" i="7"/>
  <c r="K21" i="1"/>
  <c r="J21" i="1"/>
  <c r="J21" i="5"/>
  <c r="H21" i="6"/>
  <c r="I21" i="6"/>
  <c r="J21" i="6"/>
  <c r="F21" i="5"/>
  <c r="I21" i="5"/>
  <c r="K21" i="6"/>
  <c r="H21" i="1"/>
  <c r="L21" i="7"/>
  <c r="C21" i="1"/>
  <c r="L21" i="5"/>
  <c r="L21" i="6"/>
  <c r="C21" i="5"/>
  <c r="C21" i="6"/>
  <c r="O5" i="1"/>
  <c r="O14" i="6"/>
  <c r="O4" i="6"/>
  <c r="O15" i="1"/>
  <c r="O18" i="6"/>
  <c r="O7" i="6"/>
  <c r="O8" i="6"/>
  <c r="O20" i="1"/>
  <c r="C21" i="7"/>
  <c r="O3" i="1"/>
  <c r="O10" i="6"/>
  <c r="O14" i="5"/>
  <c r="O10" i="5"/>
  <c r="O3" i="6"/>
  <c r="O16" i="5"/>
  <c r="O8" i="1"/>
  <c r="D21" i="6"/>
  <c r="O9" i="5"/>
  <c r="D21" i="5"/>
  <c r="M20" i="6"/>
  <c r="M20" i="5"/>
  <c r="M18" i="6"/>
  <c r="M16" i="1"/>
  <c r="O16" i="1"/>
  <c r="M9" i="1"/>
  <c r="O9" i="1"/>
  <c r="M20" i="1"/>
  <c r="M4" i="1" l="1"/>
  <c r="M21" i="1" s="1"/>
  <c r="M21" i="7"/>
  <c r="E21" i="6"/>
  <c r="M21" i="6"/>
  <c r="E21" i="5"/>
  <c r="M21" i="5"/>
</calcChain>
</file>

<file path=xl/sharedStrings.xml><?xml version="1.0" encoding="utf-8"?>
<sst xmlns="http://schemas.openxmlformats.org/spreadsheetml/2006/main" count="82" uniqueCount="24">
  <si>
    <t>Blok No</t>
  </si>
  <si>
    <t>D-10</t>
  </si>
  <si>
    <t>Daire No</t>
  </si>
  <si>
    <t>B1-10</t>
  </si>
  <si>
    <t>B2-04A</t>
  </si>
  <si>
    <t>B2-04B</t>
  </si>
  <si>
    <t>ÖDENECEK TOPLAM BORÇ</t>
  </si>
  <si>
    <t>SICAK SU BEDELİ</t>
  </si>
  <si>
    <t>ÖDENMİŞ</t>
  </si>
  <si>
    <t>ÖNCEKİ AY TOPLAM BORÇ</t>
  </si>
  <si>
    <t>TOPLAM</t>
  </si>
  <si>
    <t xml:space="preserve"> </t>
  </si>
  <si>
    <t>OKUMA BEDELİ</t>
  </si>
  <si>
    <t>AİDAT   (BU AYIN)</t>
  </si>
  <si>
    <t>GÜNÜ GEÇEN BORÇ</t>
  </si>
  <si>
    <t>ORTAK ISINMA</t>
  </si>
  <si>
    <t>ÖZEL ISINMA</t>
  </si>
  <si>
    <t>SICAK SU HAZIR TUTMA BEDELİ</t>
  </si>
  <si>
    <t>GECİKME FAİZİ (%7)</t>
  </si>
  <si>
    <t>SON ÖDEME TARİHİ AY SONU OLUP, SONRASINDA %7 FAİZ İŞLEYECEKTİR.</t>
  </si>
  <si>
    <t>DEMİRBAŞ (Bir defalık)</t>
  </si>
  <si>
    <t>ORTAK ALANLARDA BIRAKTIĞINIZ EŞYALARIN KİLİTLİ OLMASINA ÖZEN GÖSTERİNİZ.</t>
  </si>
  <si>
    <t>PETEKLERİ BESLEYEN SICAK SU SİSTEMİ KAPALI OLDUĞU İÇİN SICAK SU BEDELİ MALİYETLİ OLMAKTADIR.</t>
  </si>
  <si>
    <t>EYLÜL 2026 ÖDEME TAKİP TABLOSU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</si>
</sst>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_T_L"/>
    <numFmt numFmtId="165" formatCode="#,##0.000000000000"/>
    <numFmt numFmtId="166" formatCode="#,##0.00000000000"/>
    <numFmt numFmtId="167" formatCode="#,##0.000000000"/>
    <numFmt numFmtId="168" formatCode="_-* #,##0.00\ _₺_-;\-* #,##0.00\ _₺_-;_-* &quot;-&quot;??\ _₺_-;_-@_-"/>
  </numFmts>
  <fonts count="12" x14ac:knownFonts="1">
    <font>
      <sz val="11"/>
      <color theme="1"/>
      <name val="Calibri"/>
      <family val="2"/>
      <charset val="162"/>
      <scheme val="minor"/>
    </font>
    <font>
      <sz val="10"/>
      <color indexed="8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color indexed="8"/>
      <name val="Arial"/>
      <family val="2"/>
      <charset val="162"/>
    </font>
    <font>
      <sz val="11"/>
      <color indexed="63"/>
      <name val="Tahoma"/>
      <family val="2"/>
      <charset val="162"/>
    </font>
    <font>
      <sz val="11"/>
      <name val="Arial"/>
      <family val="2"/>
      <charset val="162"/>
    </font>
    <font>
      <sz val="8"/>
      <color indexed="63"/>
      <name val="Tahoma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11"/>
      <color indexed="63"/>
      <name val="Calibri"/>
      <family val="2"/>
      <charset val="162"/>
      <scheme val="minor"/>
    </font>
    <font>
      <sz val="8"/>
      <color indexed="63"/>
      <name val="Tahoma"/>
      <family val="2"/>
      <charset val="162"/>
    </font>
    <font>
      <sz val="11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3"/>
      </left>
      <right/>
      <top style="medium">
        <color indexed="63"/>
      </top>
      <bottom style="medium">
        <color indexed="63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168" fontId="11" fillId="0" borderId="0" applyFont="0" applyFill="0" applyBorder="0" applyAlignment="0" applyProtection="0"/>
  </cellStyleXfs>
  <cellXfs count="60">
    <xf numFmtId="0" fontId="0" fillId="0" borderId="0" xfId="0"/>
    <xf numFmtId="4" fontId="0" fillId="0" borderId="0" xfId="0" applyNumberFormat="1"/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left" vertical="center"/>
    </xf>
    <xf numFmtId="16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left"/>
    </xf>
    <xf numFmtId="164" fontId="0" fillId="0" borderId="1" xfId="0" applyNumberFormat="1" applyFill="1" applyBorder="1" applyAlignment="1">
      <alignment horizontal="left"/>
    </xf>
    <xf numFmtId="4" fontId="0" fillId="0" borderId="1" xfId="0" applyNumberFormat="1" applyFill="1" applyBorder="1" applyAlignment="1">
      <alignment horizontal="left"/>
    </xf>
    <xf numFmtId="0" fontId="0" fillId="0" borderId="0" xfId="0" applyAlignment="1">
      <alignment horizontal="center" vertical="center"/>
    </xf>
    <xf numFmtId="4" fontId="3" fillId="0" borderId="1" xfId="0" applyNumberFormat="1" applyFont="1" applyBorder="1" applyAlignment="1">
      <alignment horizontal="left" vertical="top"/>
    </xf>
    <xf numFmtId="164" fontId="1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/>
    </xf>
    <xf numFmtId="4" fontId="2" fillId="0" borderId="1" xfId="0" applyNumberFormat="1" applyFont="1" applyBorder="1" applyAlignment="1">
      <alignment horizontal="left" vertical="top"/>
    </xf>
    <xf numFmtId="2" fontId="0" fillId="0" borderId="1" xfId="0" applyNumberFormat="1" applyBorder="1" applyAlignment="1">
      <alignment vertical="top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textRotation="90"/>
    </xf>
    <xf numFmtId="0" fontId="7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left" vertical="top"/>
    </xf>
    <xf numFmtId="165" fontId="0" fillId="0" borderId="0" xfId="0" applyNumberFormat="1"/>
    <xf numFmtId="166" fontId="0" fillId="0" borderId="0" xfId="0" applyNumberFormat="1"/>
    <xf numFmtId="4" fontId="4" fillId="2" borderId="1" xfId="0" applyNumberFormat="1" applyFont="1" applyFill="1" applyBorder="1" applyAlignment="1">
      <alignment horizontal="right" vertical="center" wrapText="1"/>
    </xf>
    <xf numFmtId="2" fontId="0" fillId="0" borderId="0" xfId="0" applyNumberFormat="1"/>
    <xf numFmtId="4" fontId="0" fillId="0" borderId="1" xfId="0" applyNumberFormat="1" applyBorder="1" applyAlignment="1">
      <alignment horizontal="left" vertical="center"/>
    </xf>
    <xf numFmtId="4" fontId="0" fillId="0" borderId="1" xfId="0" applyNumberFormat="1" applyFont="1" applyBorder="1" applyAlignment="1">
      <alignment horizontal="left" vertical="center"/>
    </xf>
    <xf numFmtId="4" fontId="0" fillId="0" borderId="1" xfId="0" applyNumberFormat="1" applyFont="1" applyBorder="1" applyAlignment="1">
      <alignment horizontal="right"/>
    </xf>
    <xf numFmtId="164" fontId="0" fillId="0" borderId="1" xfId="0" applyNumberFormat="1" applyFont="1" applyBorder="1" applyAlignment="1">
      <alignment horizontal="left" vertical="top"/>
    </xf>
    <xf numFmtId="4" fontId="0" fillId="0" borderId="1" xfId="0" applyNumberFormat="1" applyFont="1" applyBorder="1" applyAlignment="1">
      <alignment horizontal="left" vertical="top"/>
    </xf>
    <xf numFmtId="4" fontId="0" fillId="0" borderId="1" xfId="0" applyNumberFormat="1" applyFont="1" applyFill="1" applyBorder="1" applyAlignment="1">
      <alignment horizontal="left" vertical="top"/>
    </xf>
    <xf numFmtId="4" fontId="0" fillId="0" borderId="1" xfId="0" applyNumberFormat="1" applyFont="1" applyFill="1" applyBorder="1" applyAlignment="1">
      <alignment horizontal="right"/>
    </xf>
    <xf numFmtId="4" fontId="0" fillId="0" borderId="1" xfId="0" applyNumberFormat="1" applyFont="1" applyFill="1" applyBorder="1" applyAlignment="1">
      <alignment horizontal="left"/>
    </xf>
    <xf numFmtId="4" fontId="0" fillId="0" borderId="1" xfId="0" applyNumberFormat="1" applyFont="1" applyBorder="1" applyAlignment="1">
      <alignment horizontal="left"/>
    </xf>
    <xf numFmtId="4" fontId="5" fillId="0" borderId="1" xfId="0" applyNumberFormat="1" applyFont="1" applyBorder="1"/>
    <xf numFmtId="2" fontId="0" fillId="4" borderId="0" xfId="0" applyNumberFormat="1" applyFill="1" applyAlignment="1">
      <alignment wrapText="1"/>
    </xf>
    <xf numFmtId="167" fontId="0" fillId="0" borderId="0" xfId="0" applyNumberFormat="1"/>
    <xf numFmtId="4" fontId="4" fillId="2" borderId="2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" fontId="6" fillId="2" borderId="2" xfId="0" applyNumberFormat="1" applyFont="1" applyFill="1" applyBorder="1" applyAlignment="1">
      <alignment horizontal="right" vertical="center" wrapText="1"/>
    </xf>
    <xf numFmtId="0" fontId="0" fillId="0" borderId="0" xfId="0" applyFill="1"/>
    <xf numFmtId="4" fontId="10" fillId="2" borderId="2" xfId="0" applyNumberFormat="1" applyFont="1" applyFill="1" applyBorder="1" applyAlignment="1">
      <alignment horizontal="right" vertical="center" wrapText="1"/>
    </xf>
    <xf numFmtId="0" fontId="0" fillId="0" borderId="0" xfId="0"/>
    <xf numFmtId="1" fontId="7" fillId="0" borderId="1" xfId="0" applyNumberFormat="1" applyFont="1" applyBorder="1"/>
    <xf numFmtId="3" fontId="7" fillId="0" borderId="1" xfId="0" applyNumberFormat="1" applyFont="1" applyBorder="1"/>
    <xf numFmtId="3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horizontal="left"/>
    </xf>
    <xf numFmtId="4" fontId="9" fillId="2" borderId="2" xfId="0" applyNumberFormat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8" fontId="7" fillId="0" borderId="0" xfId="1" applyFont="1" applyAlignment="1">
      <alignment horizontal="center" vertical="center" wrapText="1"/>
    </xf>
    <xf numFmtId="0" fontId="7" fillId="5" borderId="1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textRotation="90"/>
    </xf>
    <xf numFmtId="0" fontId="7" fillId="4" borderId="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</cellXfs>
  <cellStyles count="2">
    <cellStyle name="Normal" xfId="0" builtinId="0"/>
    <cellStyle name="Virgü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zoomScaleNormal="100" workbookViewId="0">
      <selection activeCell="K3" sqref="K3:K20"/>
    </sheetView>
  </sheetViews>
  <sheetFormatPr defaultRowHeight="15" x14ac:dyDescent="0.25"/>
  <cols>
    <col min="1" max="1" width="5" customWidth="1"/>
    <col min="2" max="2" width="8.5703125" bestFit="1" customWidth="1"/>
    <col min="3" max="3" width="12.140625" customWidth="1"/>
    <col min="4" max="4" width="11.7109375" style="11" customWidth="1"/>
    <col min="5" max="5" width="10.42578125" bestFit="1" customWidth="1"/>
    <col min="6" max="6" width="11.42578125" hidden="1" customWidth="1"/>
    <col min="7" max="7" width="8.42578125" customWidth="1"/>
    <col min="8" max="8" width="10.42578125" bestFit="1" customWidth="1"/>
    <col min="9" max="9" width="11.28515625" hidden="1" customWidth="1"/>
    <col min="10" max="10" width="11.140625" hidden="1" customWidth="1"/>
    <col min="11" max="11" width="10.42578125" bestFit="1" customWidth="1"/>
    <col min="12" max="12" width="11.42578125" bestFit="1" customWidth="1"/>
    <col min="13" max="13" width="13.28515625" customWidth="1"/>
    <col min="14" max="14" width="3.5703125" customWidth="1"/>
    <col min="15" max="15" width="17.42578125" style="24" bestFit="1" customWidth="1"/>
  </cols>
  <sheetData>
    <row r="1" spans="1:17" x14ac:dyDescent="0.25">
      <c r="A1" s="54" t="s">
        <v>23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7" ht="45.75" x14ac:dyDescent="0.25">
      <c r="A2" s="2" t="s">
        <v>0</v>
      </c>
      <c r="B2" s="18" t="s">
        <v>2</v>
      </c>
      <c r="C2" s="3" t="s">
        <v>9</v>
      </c>
      <c r="D2" s="3" t="s">
        <v>8</v>
      </c>
      <c r="E2" s="3" t="s">
        <v>18</v>
      </c>
      <c r="F2" s="3" t="s">
        <v>20</v>
      </c>
      <c r="G2" s="38" t="s">
        <v>17</v>
      </c>
      <c r="H2" s="3" t="s">
        <v>12</v>
      </c>
      <c r="I2" s="3" t="s">
        <v>15</v>
      </c>
      <c r="J2" s="19" t="s">
        <v>16</v>
      </c>
      <c r="K2" s="3" t="s">
        <v>7</v>
      </c>
      <c r="L2" s="3" t="s">
        <v>13</v>
      </c>
      <c r="M2" s="4" t="s">
        <v>6</v>
      </c>
      <c r="O2" s="35" t="s">
        <v>14</v>
      </c>
    </row>
    <row r="3" spans="1:17" ht="18.95" customHeight="1" x14ac:dyDescent="0.25">
      <c r="A3" s="56" t="s">
        <v>1</v>
      </c>
      <c r="B3" s="17">
        <v>1</v>
      </c>
      <c r="C3" s="7">
        <v>3937.5572858187534</v>
      </c>
      <c r="D3" s="25">
        <v>3940</v>
      </c>
      <c r="E3" s="7"/>
      <c r="F3" s="7"/>
      <c r="G3" s="7">
        <v>80</v>
      </c>
      <c r="H3" s="15">
        <v>97</v>
      </c>
      <c r="I3" s="15"/>
      <c r="J3" s="20"/>
      <c r="K3" s="16">
        <v>728.34248000000002</v>
      </c>
      <c r="L3" s="14">
        <v>2900</v>
      </c>
      <c r="M3" s="5">
        <f>C3-D3+E3+H3+K3+L3+I3+J3+F3+G3</f>
        <v>3802.8997658187536</v>
      </c>
      <c r="N3" s="1"/>
      <c r="O3" s="24">
        <f>C3-D3</f>
        <v>-2.4427141812466289</v>
      </c>
    </row>
    <row r="4" spans="1:17" ht="18.95" customHeight="1" x14ac:dyDescent="0.25">
      <c r="A4" s="56"/>
      <c r="B4" s="17">
        <v>2</v>
      </c>
      <c r="C4" s="7">
        <v>6300.3096090355502</v>
      </c>
      <c r="D4" s="25"/>
      <c r="E4" s="7">
        <f t="shared" ref="E4:E18" si="0">(C4-D4)*0.07</f>
        <v>441.02167263248856</v>
      </c>
      <c r="F4" s="7"/>
      <c r="G4" s="7"/>
      <c r="H4" s="15">
        <v>97</v>
      </c>
      <c r="I4" s="15"/>
      <c r="J4" s="20"/>
      <c r="K4" s="16">
        <v>0</v>
      </c>
      <c r="L4" s="14">
        <v>2900</v>
      </c>
      <c r="M4" s="5">
        <f t="shared" ref="M4:M20" si="1">C4-D4+E4+H4+K4+L4+I4+J4+F4+G4</f>
        <v>9738.3312816680391</v>
      </c>
      <c r="O4" s="24">
        <f t="shared" ref="O4:O20" si="2">C4-D4</f>
        <v>6300.3096090355502</v>
      </c>
      <c r="Q4" s="43"/>
    </row>
    <row r="5" spans="1:17" ht="18.95" customHeight="1" x14ac:dyDescent="0.25">
      <c r="A5" s="56"/>
      <c r="B5" s="17">
        <v>3</v>
      </c>
      <c r="C5" s="7">
        <v>3366.9969386856787</v>
      </c>
      <c r="D5" s="26">
        <v>3367</v>
      </c>
      <c r="E5" s="7"/>
      <c r="F5" s="7"/>
      <c r="G5" s="7">
        <v>80</v>
      </c>
      <c r="H5" s="15">
        <v>97</v>
      </c>
      <c r="I5" s="15"/>
      <c r="J5" s="20"/>
      <c r="K5" s="16">
        <v>0</v>
      </c>
      <c r="L5" s="14">
        <v>3190</v>
      </c>
      <c r="M5" s="5">
        <f t="shared" si="1"/>
        <v>3366.9969386856787</v>
      </c>
      <c r="O5" s="24">
        <f t="shared" si="2"/>
        <v>-3.0613143212576688E-3</v>
      </c>
      <c r="Q5" s="43"/>
    </row>
    <row r="6" spans="1:17" ht="18.95" customHeight="1" x14ac:dyDescent="0.25">
      <c r="A6" s="56"/>
      <c r="B6" s="17">
        <v>4</v>
      </c>
      <c r="C6" s="7">
        <v>3959.127779214039</v>
      </c>
      <c r="D6" s="23">
        <v>3960</v>
      </c>
      <c r="E6" s="7"/>
      <c r="F6" s="7"/>
      <c r="G6" s="7">
        <v>80</v>
      </c>
      <c r="H6" s="15">
        <v>97</v>
      </c>
      <c r="I6" s="15"/>
      <c r="J6" s="20"/>
      <c r="K6" s="16">
        <v>280.13168000000002</v>
      </c>
      <c r="L6" s="14">
        <v>3190</v>
      </c>
      <c r="M6" s="5">
        <f t="shared" si="1"/>
        <v>3646.259459214039</v>
      </c>
      <c r="O6" s="24">
        <f t="shared" si="2"/>
        <v>-0.87222078596096253</v>
      </c>
      <c r="Q6" s="43"/>
    </row>
    <row r="7" spans="1:17" ht="18.95" customHeight="1" x14ac:dyDescent="0.25">
      <c r="A7" s="56"/>
      <c r="B7" s="17">
        <v>5</v>
      </c>
      <c r="C7" s="7">
        <v>44451.862452919799</v>
      </c>
      <c r="D7" s="23">
        <f>19451+25000</f>
        <v>44451</v>
      </c>
      <c r="E7" s="7"/>
      <c r="F7" s="7"/>
      <c r="G7" s="7">
        <v>80</v>
      </c>
      <c r="H7" s="15">
        <v>97</v>
      </c>
      <c r="I7" s="15"/>
      <c r="J7" s="20"/>
      <c r="K7" s="16">
        <v>168.07896000000002</v>
      </c>
      <c r="L7" s="14">
        <v>3190</v>
      </c>
      <c r="M7" s="5">
        <f t="shared" si="1"/>
        <v>3535.9414129197985</v>
      </c>
      <c r="O7" s="24">
        <f t="shared" si="2"/>
        <v>0.86245291979867034</v>
      </c>
    </row>
    <row r="8" spans="1:17" ht="18.95" customHeight="1" x14ac:dyDescent="0.25">
      <c r="A8" s="56"/>
      <c r="B8" s="17">
        <v>6</v>
      </c>
      <c r="C8" s="7">
        <v>4521.4687087764296</v>
      </c>
      <c r="D8" s="26">
        <v>4521.47</v>
      </c>
      <c r="E8" s="7"/>
      <c r="F8" s="7"/>
      <c r="G8" s="7">
        <v>80</v>
      </c>
      <c r="H8" s="15">
        <v>97</v>
      </c>
      <c r="I8" s="15"/>
      <c r="J8" s="20"/>
      <c r="K8" s="16">
        <v>896.42144000000008</v>
      </c>
      <c r="L8" s="14">
        <v>3190</v>
      </c>
      <c r="M8" s="5">
        <f t="shared" si="1"/>
        <v>4263.4201487764294</v>
      </c>
      <c r="N8" s="1"/>
      <c r="O8" s="24">
        <f t="shared" si="2"/>
        <v>-1.2912235706608044E-3</v>
      </c>
    </row>
    <row r="9" spans="1:17" ht="18.95" customHeight="1" thickBot="1" x14ac:dyDescent="0.3">
      <c r="A9" s="56"/>
      <c r="B9" s="17">
        <v>7</v>
      </c>
      <c r="C9" s="7">
        <v>17990.328468612068</v>
      </c>
      <c r="D9" s="26"/>
      <c r="E9" s="7">
        <f t="shared" si="0"/>
        <v>1259.322992802845</v>
      </c>
      <c r="F9" s="7"/>
      <c r="G9" s="7">
        <v>80</v>
      </c>
      <c r="H9" s="15">
        <v>97</v>
      </c>
      <c r="I9" s="15"/>
      <c r="J9" s="20"/>
      <c r="K9" s="16">
        <v>224.10536000000002</v>
      </c>
      <c r="L9" s="14">
        <v>3190</v>
      </c>
      <c r="M9" s="5">
        <f t="shared" si="1"/>
        <v>22840.756821414914</v>
      </c>
      <c r="O9" s="24">
        <f t="shared" si="2"/>
        <v>17990.328468612068</v>
      </c>
    </row>
    <row r="10" spans="1:17" ht="18.95" customHeight="1" thickBot="1" x14ac:dyDescent="0.3">
      <c r="A10" s="56"/>
      <c r="B10" s="17">
        <v>8</v>
      </c>
      <c r="C10" s="7">
        <v>3726.230792750297</v>
      </c>
      <c r="D10" s="37">
        <v>3727</v>
      </c>
      <c r="E10" s="7"/>
      <c r="F10" s="7"/>
      <c r="G10" s="7">
        <v>80</v>
      </c>
      <c r="H10" s="15">
        <v>97</v>
      </c>
      <c r="I10" s="15"/>
      <c r="J10" s="20"/>
      <c r="K10" s="16">
        <v>56.026319999999998</v>
      </c>
      <c r="L10" s="14">
        <v>3190</v>
      </c>
      <c r="M10" s="5">
        <f t="shared" si="1"/>
        <v>3422.257112750297</v>
      </c>
      <c r="O10" s="24">
        <f t="shared" si="2"/>
        <v>-0.76920724970295851</v>
      </c>
    </row>
    <row r="11" spans="1:17" ht="18.95" customHeight="1" x14ac:dyDescent="0.25">
      <c r="A11" s="56"/>
      <c r="B11" s="17">
        <v>9</v>
      </c>
      <c r="C11" s="7">
        <v>4086.5559213073011</v>
      </c>
      <c r="D11" s="26">
        <v>4087</v>
      </c>
      <c r="E11" s="7"/>
      <c r="F11" s="7"/>
      <c r="G11" s="7">
        <v>80</v>
      </c>
      <c r="H11" s="15">
        <v>97</v>
      </c>
      <c r="I11" s="15"/>
      <c r="J11" s="20"/>
      <c r="K11" s="16">
        <v>672.31608000000006</v>
      </c>
      <c r="L11" s="14">
        <v>3190</v>
      </c>
      <c r="M11" s="5">
        <f t="shared" si="1"/>
        <v>4038.8720013073012</v>
      </c>
      <c r="O11" s="24">
        <f t="shared" si="2"/>
        <v>-0.44407869269889488</v>
      </c>
    </row>
    <row r="12" spans="1:17" ht="18.95" customHeight="1" x14ac:dyDescent="0.25">
      <c r="A12" s="56"/>
      <c r="B12" s="17">
        <v>10</v>
      </c>
      <c r="C12" s="7">
        <v>4086.4636009000001</v>
      </c>
      <c r="D12" s="26">
        <v>4086.46</v>
      </c>
      <c r="E12" s="7"/>
      <c r="F12" s="7"/>
      <c r="G12" s="7">
        <v>80</v>
      </c>
      <c r="H12" s="15">
        <v>97</v>
      </c>
      <c r="I12" s="15"/>
      <c r="J12" s="20"/>
      <c r="K12" s="16">
        <v>1008.47416</v>
      </c>
      <c r="L12" s="14">
        <v>3190</v>
      </c>
      <c r="M12" s="5">
        <f>C12-D12+E12+H12+K12+L12+I12+J12+F12+G12</f>
        <v>4375.4777609000002</v>
      </c>
      <c r="O12" s="24">
        <f>C12-D12</f>
        <v>3.6009000000376545E-3</v>
      </c>
    </row>
    <row r="13" spans="1:17" ht="18.95" customHeight="1" thickBot="1" x14ac:dyDescent="0.3">
      <c r="A13" s="56"/>
      <c r="B13" s="17">
        <v>11</v>
      </c>
      <c r="C13" s="7">
        <v>4302.1384665662354</v>
      </c>
      <c r="D13" s="26">
        <v>4302.1400000000003</v>
      </c>
      <c r="E13" s="7"/>
      <c r="F13" s="7"/>
      <c r="G13" s="7">
        <v>80</v>
      </c>
      <c r="H13" s="15">
        <v>97</v>
      </c>
      <c r="I13" s="15"/>
      <c r="J13" s="20"/>
      <c r="K13" s="16">
        <v>560.26344000000006</v>
      </c>
      <c r="L13" s="14">
        <v>3190</v>
      </c>
      <c r="M13" s="5">
        <f t="shared" si="1"/>
        <v>3927.2619065662352</v>
      </c>
      <c r="O13" s="24">
        <f t="shared" si="2"/>
        <v>-1.5334337649619556E-3</v>
      </c>
    </row>
    <row r="14" spans="1:17" ht="18.95" customHeight="1" thickBot="1" x14ac:dyDescent="0.3">
      <c r="A14" s="56"/>
      <c r="B14" s="17">
        <v>12</v>
      </c>
      <c r="C14" s="7">
        <v>4230.3887001065732</v>
      </c>
      <c r="D14" s="37">
        <v>4230</v>
      </c>
      <c r="E14" s="7"/>
      <c r="F14" s="7"/>
      <c r="G14" s="7">
        <v>80</v>
      </c>
      <c r="H14" s="15">
        <v>97</v>
      </c>
      <c r="I14" s="15"/>
      <c r="J14" s="20"/>
      <c r="K14" s="16">
        <v>504.23703999999998</v>
      </c>
      <c r="L14" s="14">
        <v>3190</v>
      </c>
      <c r="M14" s="5">
        <f t="shared" si="1"/>
        <v>3871.6257401065732</v>
      </c>
      <c r="N14" s="1"/>
      <c r="O14" s="24">
        <f t="shared" si="2"/>
        <v>0.38870010657319654</v>
      </c>
    </row>
    <row r="15" spans="1:17" ht="18.95" customHeight="1" x14ac:dyDescent="0.25">
      <c r="A15" s="56"/>
      <c r="B15" s="17">
        <v>13</v>
      </c>
      <c r="C15" s="7">
        <v>7355.1217529148053</v>
      </c>
      <c r="D15" s="26"/>
      <c r="E15" s="7">
        <f t="shared" si="0"/>
        <v>514.85852270403643</v>
      </c>
      <c r="F15" s="7"/>
      <c r="G15" s="7">
        <v>80</v>
      </c>
      <c r="H15" s="15">
        <v>97</v>
      </c>
      <c r="I15" s="15"/>
      <c r="J15" s="20"/>
      <c r="K15" s="16">
        <v>168.07896000000002</v>
      </c>
      <c r="L15" s="14">
        <v>3190</v>
      </c>
      <c r="M15" s="5">
        <f t="shared" si="1"/>
        <v>11405.059235618843</v>
      </c>
      <c r="O15" s="24">
        <f t="shared" si="2"/>
        <v>7355.1217529148053</v>
      </c>
    </row>
    <row r="16" spans="1:17" ht="18.95" customHeight="1" x14ac:dyDescent="0.25">
      <c r="A16" s="56"/>
      <c r="B16" s="17">
        <v>14</v>
      </c>
      <c r="C16" s="7">
        <v>3694.167944528187</v>
      </c>
      <c r="D16" s="26">
        <v>3828.15</v>
      </c>
      <c r="E16" s="7"/>
      <c r="F16" s="7"/>
      <c r="G16" s="7">
        <v>80</v>
      </c>
      <c r="H16" s="15">
        <v>97</v>
      </c>
      <c r="I16" s="15"/>
      <c r="J16" s="20"/>
      <c r="K16" s="16">
        <v>0</v>
      </c>
      <c r="L16" s="14">
        <v>3190</v>
      </c>
      <c r="M16" s="5">
        <f t="shared" si="1"/>
        <v>3233.0179445281869</v>
      </c>
      <c r="N16" s="1"/>
      <c r="O16" s="24">
        <f t="shared" si="2"/>
        <v>-133.98205547181306</v>
      </c>
    </row>
    <row r="17" spans="1:16" ht="18.95" customHeight="1" x14ac:dyDescent="0.25">
      <c r="A17" s="56"/>
      <c r="B17" s="17">
        <v>15</v>
      </c>
      <c r="C17" s="9">
        <v>4662.3341986137821</v>
      </c>
      <c r="D17" s="27"/>
      <c r="E17" s="7">
        <f t="shared" si="0"/>
        <v>326.36339390296479</v>
      </c>
      <c r="F17" s="7"/>
      <c r="G17" s="7">
        <v>80</v>
      </c>
      <c r="H17" s="15">
        <v>97</v>
      </c>
      <c r="I17" s="15"/>
      <c r="J17" s="20"/>
      <c r="K17" s="16">
        <v>1400.6585600000001</v>
      </c>
      <c r="L17" s="14">
        <v>3190</v>
      </c>
      <c r="M17" s="5">
        <f t="shared" si="1"/>
        <v>9756.3561525167461</v>
      </c>
      <c r="N17" s="1"/>
      <c r="O17" s="24">
        <f t="shared" si="2"/>
        <v>4662.3341986137821</v>
      </c>
    </row>
    <row r="18" spans="1:16" ht="18.95" customHeight="1" x14ac:dyDescent="0.25">
      <c r="A18" s="56"/>
      <c r="B18" s="17">
        <v>16</v>
      </c>
      <c r="C18" s="9">
        <v>3692.6733336950674</v>
      </c>
      <c r="D18" s="26"/>
      <c r="E18" s="7">
        <f t="shared" si="0"/>
        <v>258.48713335865472</v>
      </c>
      <c r="F18" s="7"/>
      <c r="G18" s="7">
        <v>80</v>
      </c>
      <c r="H18" s="15">
        <v>97</v>
      </c>
      <c r="I18" s="15"/>
      <c r="J18" s="20"/>
      <c r="K18" s="16">
        <v>112.05264</v>
      </c>
      <c r="L18" s="14">
        <v>3190</v>
      </c>
      <c r="M18" s="5">
        <f t="shared" si="1"/>
        <v>7430.2131070537225</v>
      </c>
      <c r="O18" s="24">
        <f t="shared" si="2"/>
        <v>3692.6733336950674</v>
      </c>
    </row>
    <row r="19" spans="1:16" ht="18.95" customHeight="1" thickBot="1" x14ac:dyDescent="0.3">
      <c r="A19" s="56"/>
      <c r="B19" s="17">
        <v>17</v>
      </c>
      <c r="C19" s="7">
        <v>3365.2765069352608</v>
      </c>
      <c r="D19" s="26">
        <v>3366</v>
      </c>
      <c r="E19" s="7"/>
      <c r="F19" s="7"/>
      <c r="G19" s="7">
        <v>80</v>
      </c>
      <c r="H19" s="15">
        <v>97</v>
      </c>
      <c r="I19" s="15"/>
      <c r="J19" s="20"/>
      <c r="K19" s="16">
        <v>0</v>
      </c>
      <c r="L19" s="14">
        <v>3190</v>
      </c>
      <c r="M19" s="5">
        <f t="shared" si="1"/>
        <v>3366.2765069352608</v>
      </c>
      <c r="N19" s="1"/>
      <c r="O19" s="24">
        <f t="shared" si="2"/>
        <v>-0.72349306473915931</v>
      </c>
      <c r="P19" s="1"/>
    </row>
    <row r="20" spans="1:16" ht="18.95" customHeight="1" thickBot="1" x14ac:dyDescent="0.3">
      <c r="A20" s="56"/>
      <c r="B20" s="17">
        <v>18</v>
      </c>
      <c r="C20" s="7">
        <v>4013.5300758940466</v>
      </c>
      <c r="D20" s="37">
        <v>4015</v>
      </c>
      <c r="E20" s="7"/>
      <c r="F20" s="7"/>
      <c r="G20" s="7">
        <v>80</v>
      </c>
      <c r="H20" s="15">
        <v>97</v>
      </c>
      <c r="I20" s="15"/>
      <c r="J20" s="20"/>
      <c r="K20" s="16">
        <v>616.28976000000011</v>
      </c>
      <c r="L20" s="14">
        <v>3190</v>
      </c>
      <c r="M20" s="5">
        <f t="shared" si="1"/>
        <v>3981.8198358940467</v>
      </c>
      <c r="O20" s="24">
        <f t="shared" si="2"/>
        <v>-1.4699241059533961</v>
      </c>
    </row>
    <row r="21" spans="1:16" x14ac:dyDescent="0.25">
      <c r="A21" s="56"/>
      <c r="B21" s="17" t="s">
        <v>10</v>
      </c>
      <c r="C21" s="45">
        <f>SUM(C3:C20)</f>
        <v>131742.53253727389</v>
      </c>
      <c r="D21" s="46">
        <f t="shared" ref="D21:M21" si="3">SUM(D3:D20)</f>
        <v>91881.22</v>
      </c>
      <c r="E21" s="45">
        <f>SUM(E3:E20)</f>
        <v>2800.0537154009894</v>
      </c>
      <c r="F21" s="45">
        <f>SUM(F3:F20)</f>
        <v>0</v>
      </c>
      <c r="G21" s="45">
        <f>SUM(G3:G20)</f>
        <v>1360</v>
      </c>
      <c r="H21" s="45">
        <f>SUM(H3:H20)</f>
        <v>1746</v>
      </c>
      <c r="I21" s="45">
        <f t="shared" si="3"/>
        <v>0</v>
      </c>
      <c r="J21" s="45">
        <f>SUM(J3:J20)</f>
        <v>0</v>
      </c>
      <c r="K21" s="45">
        <f>SUM(K3:K20)</f>
        <v>7395.4768800000002</v>
      </c>
      <c r="L21" s="45">
        <f t="shared" si="3"/>
        <v>56840</v>
      </c>
      <c r="M21" s="45">
        <f t="shared" si="3"/>
        <v>110002.84313267485</v>
      </c>
    </row>
    <row r="22" spans="1:16" ht="8.25" customHeight="1" x14ac:dyDescent="0.25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</row>
    <row r="23" spans="1:16" s="43" customFormat="1" x14ac:dyDescent="0.25">
      <c r="A23" s="57" t="s">
        <v>19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9"/>
    </row>
    <row r="24" spans="1:16" s="43" customFormat="1" ht="15" customHeight="1" x14ac:dyDescent="0.25">
      <c r="A24" s="50" t="s">
        <v>21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2"/>
    </row>
    <row r="25" spans="1:16" s="43" customFormat="1" x14ac:dyDescent="0.25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2"/>
    </row>
    <row r="26" spans="1:16" s="43" customFormat="1" x14ac:dyDescent="0.25">
      <c r="A26" s="50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2"/>
    </row>
    <row r="27" spans="1:16" s="43" customFormat="1" ht="15" customHeight="1" x14ac:dyDescent="0.25">
      <c r="A27" s="50" t="s">
        <v>22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2"/>
    </row>
    <row r="28" spans="1:16" s="43" customFormat="1" ht="15" customHeight="1" x14ac:dyDescent="0.25">
      <c r="A28" s="50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2"/>
    </row>
    <row r="29" spans="1:16" s="43" customFormat="1" x14ac:dyDescent="0.25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</row>
    <row r="30" spans="1:16" s="43" customFormat="1" x14ac:dyDescent="0.25">
      <c r="O30" s="24"/>
    </row>
    <row r="31" spans="1:16" s="43" customFormat="1" x14ac:dyDescent="0.25">
      <c r="O31" s="24"/>
    </row>
    <row r="32" spans="1:16" s="43" customFormat="1" x14ac:dyDescent="0.25">
      <c r="O32" s="24"/>
    </row>
    <row r="33" spans="15:15" s="43" customFormat="1" x14ac:dyDescent="0.25">
      <c r="O33" s="24"/>
    </row>
    <row r="34" spans="15:15" s="43" customFormat="1" x14ac:dyDescent="0.25">
      <c r="O34" s="24"/>
    </row>
  </sheetData>
  <mergeCells count="7">
    <mergeCell ref="A27:M28"/>
    <mergeCell ref="A29:M29"/>
    <mergeCell ref="A1:M1"/>
    <mergeCell ref="A22:M22"/>
    <mergeCell ref="A3:A21"/>
    <mergeCell ref="A23:M23"/>
    <mergeCell ref="A24:M26"/>
  </mergeCells>
  <pageMargins left="0.39370078740157483" right="0" top="0.39370078740157483" bottom="0" header="0.31496062992125984" footer="0.31496062992125984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zoomScaleNormal="100" workbookViewId="0">
      <selection activeCell="D9" sqref="D9"/>
    </sheetView>
  </sheetViews>
  <sheetFormatPr defaultRowHeight="15" x14ac:dyDescent="0.25"/>
  <cols>
    <col min="1" max="1" width="5" customWidth="1"/>
    <col min="2" max="2" width="8.5703125" bestFit="1" customWidth="1"/>
    <col min="3" max="4" width="11.42578125" bestFit="1" customWidth="1"/>
    <col min="5" max="5" width="10.42578125" bestFit="1" customWidth="1"/>
    <col min="6" max="6" width="11.42578125" hidden="1" customWidth="1"/>
    <col min="7" max="7" width="9.5703125" customWidth="1"/>
    <col min="8" max="8" width="10.42578125" bestFit="1" customWidth="1"/>
    <col min="9" max="10" width="11.42578125" hidden="1" customWidth="1"/>
    <col min="11" max="11" width="10.42578125" bestFit="1" customWidth="1"/>
    <col min="12" max="12" width="11.85546875" customWidth="1"/>
    <col min="13" max="13" width="14.42578125" customWidth="1"/>
    <col min="14" max="14" width="0.85546875" hidden="1" customWidth="1"/>
    <col min="15" max="15" width="13.28515625" style="24" bestFit="1" customWidth="1"/>
    <col min="22" max="22" width="16.28515625" bestFit="1" customWidth="1"/>
  </cols>
  <sheetData>
    <row r="1" spans="1:26" x14ac:dyDescent="0.25">
      <c r="A1" s="54" t="s">
        <v>23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26" ht="59.25" customHeight="1" x14ac:dyDescent="0.25">
      <c r="A2" s="2" t="s">
        <v>0</v>
      </c>
      <c r="B2" s="18" t="s">
        <v>2</v>
      </c>
      <c r="C2" s="3" t="s">
        <v>9</v>
      </c>
      <c r="D2" s="3" t="s">
        <v>8</v>
      </c>
      <c r="E2" s="3" t="s">
        <v>18</v>
      </c>
      <c r="F2" s="3" t="s">
        <v>20</v>
      </c>
      <c r="G2" s="38" t="s">
        <v>17</v>
      </c>
      <c r="H2" s="3" t="s">
        <v>12</v>
      </c>
      <c r="I2" s="3" t="s">
        <v>15</v>
      </c>
      <c r="J2" s="19" t="s">
        <v>16</v>
      </c>
      <c r="K2" s="3" t="s">
        <v>7</v>
      </c>
      <c r="L2" s="3" t="s">
        <v>13</v>
      </c>
      <c r="M2" s="4" t="s">
        <v>6</v>
      </c>
      <c r="O2" s="35" t="s">
        <v>14</v>
      </c>
    </row>
    <row r="3" spans="1:26" ht="18.95" customHeight="1" x14ac:dyDescent="0.25">
      <c r="A3" s="56" t="s">
        <v>3</v>
      </c>
      <c r="B3" s="17">
        <v>1</v>
      </c>
      <c r="C3" s="6">
        <v>3988.9312534000028</v>
      </c>
      <c r="D3" s="34">
        <v>3988.93</v>
      </c>
      <c r="E3" s="7"/>
      <c r="F3" s="7"/>
      <c r="G3" s="7">
        <v>80</v>
      </c>
      <c r="H3" s="12">
        <v>97</v>
      </c>
      <c r="I3" s="12"/>
      <c r="J3" s="20"/>
      <c r="K3" s="12">
        <v>56.026319999999998</v>
      </c>
      <c r="L3" s="13">
        <v>3740</v>
      </c>
      <c r="M3" s="5">
        <f t="shared" ref="M3:M20" si="0">C3-D3+E3+H3+K3+L3+I3+J3+F3+G3</f>
        <v>3973.0275734000029</v>
      </c>
      <c r="O3" s="24">
        <f>C3-D3</f>
        <v>1.2534000029518211E-3</v>
      </c>
      <c r="Q3" s="1"/>
    </row>
    <row r="4" spans="1:26" ht="18.95" customHeight="1" x14ac:dyDescent="0.25">
      <c r="A4" s="56"/>
      <c r="B4" s="17">
        <v>2</v>
      </c>
      <c r="C4" s="6">
        <v>5136.80658160239</v>
      </c>
      <c r="D4" s="28">
        <v>5500</v>
      </c>
      <c r="E4" s="7"/>
      <c r="F4" s="7"/>
      <c r="G4" s="7">
        <v>80</v>
      </c>
      <c r="H4" s="12">
        <v>97</v>
      </c>
      <c r="I4" s="12"/>
      <c r="J4" s="20"/>
      <c r="K4" s="12">
        <v>840.39512000000002</v>
      </c>
      <c r="L4" s="13">
        <v>3740</v>
      </c>
      <c r="M4" s="5">
        <f t="shared" si="0"/>
        <v>4394.2017016023901</v>
      </c>
      <c r="O4" s="24">
        <f t="shared" ref="O4:O20" si="1">C4-D4</f>
        <v>-363.19341839761</v>
      </c>
      <c r="V4" s="36"/>
    </row>
    <row r="5" spans="1:26" ht="18.95" customHeight="1" x14ac:dyDescent="0.25">
      <c r="A5" s="56"/>
      <c r="B5" s="17">
        <v>3</v>
      </c>
      <c r="C5" s="6">
        <v>4915.7086146261499</v>
      </c>
      <c r="D5" s="29">
        <v>4916</v>
      </c>
      <c r="E5" s="7"/>
      <c r="F5" s="7"/>
      <c r="G5" s="7">
        <v>80</v>
      </c>
      <c r="H5" s="12">
        <v>97</v>
      </c>
      <c r="I5" s="12"/>
      <c r="J5" s="20"/>
      <c r="K5" s="12">
        <v>588.28976</v>
      </c>
      <c r="L5" s="13">
        <v>3850</v>
      </c>
      <c r="M5" s="5">
        <f t="shared" si="0"/>
        <v>4614.9983746261496</v>
      </c>
      <c r="O5" s="24">
        <f t="shared" si="1"/>
        <v>-0.29138537385006202</v>
      </c>
    </row>
    <row r="6" spans="1:26" ht="18.95" customHeight="1" x14ac:dyDescent="0.25">
      <c r="A6" s="56"/>
      <c r="B6" s="17">
        <v>4</v>
      </c>
      <c r="C6" s="6">
        <v>7012.796211436028</v>
      </c>
      <c r="D6" s="23">
        <v>7015</v>
      </c>
      <c r="E6" s="7"/>
      <c r="F6" s="7"/>
      <c r="G6" s="7">
        <v>80</v>
      </c>
      <c r="H6" s="12">
        <v>97</v>
      </c>
      <c r="I6" s="12"/>
      <c r="J6" s="20"/>
      <c r="K6" s="12">
        <v>1700.6585600000001</v>
      </c>
      <c r="L6" s="13">
        <v>3850</v>
      </c>
      <c r="M6" s="5">
        <f t="shared" si="0"/>
        <v>5725.4547714360278</v>
      </c>
      <c r="O6" s="24">
        <f t="shared" si="1"/>
        <v>-2.2037885639720116</v>
      </c>
      <c r="S6" s="1"/>
      <c r="V6" s="1"/>
      <c r="Z6" s="1"/>
    </row>
    <row r="7" spans="1:26" ht="18.95" customHeight="1" x14ac:dyDescent="0.25">
      <c r="A7" s="56"/>
      <c r="B7" s="17">
        <v>5</v>
      </c>
      <c r="C7" s="6">
        <v>5825.3338002760092</v>
      </c>
      <c r="D7" s="29">
        <v>5825.33</v>
      </c>
      <c r="E7" s="7"/>
      <c r="F7" s="7"/>
      <c r="G7" s="7">
        <v>80</v>
      </c>
      <c r="H7" s="12">
        <v>97</v>
      </c>
      <c r="I7" s="12"/>
      <c r="J7" s="20"/>
      <c r="K7" s="12">
        <v>1064.5004800000002</v>
      </c>
      <c r="L7" s="13">
        <v>3850</v>
      </c>
      <c r="M7" s="5">
        <f t="shared" si="0"/>
        <v>5091.504280276009</v>
      </c>
      <c r="O7" s="24">
        <f t="shared" si="1"/>
        <v>3.8002760093149845E-3</v>
      </c>
    </row>
    <row r="8" spans="1:26" ht="18.95" customHeight="1" x14ac:dyDescent="0.25">
      <c r="A8" s="56"/>
      <c r="B8" s="17">
        <v>6</v>
      </c>
      <c r="C8" s="6">
        <v>4385.7317415699999</v>
      </c>
      <c r="D8" s="23">
        <v>4385.37</v>
      </c>
      <c r="E8" s="7"/>
      <c r="F8" s="7"/>
      <c r="G8" s="7">
        <v>80</v>
      </c>
      <c r="H8" s="12">
        <v>97</v>
      </c>
      <c r="I8" s="12"/>
      <c r="J8" s="20"/>
      <c r="K8" s="12">
        <v>0</v>
      </c>
      <c r="L8" s="13">
        <v>3850</v>
      </c>
      <c r="M8" s="5">
        <f t="shared" si="0"/>
        <v>4027.36174157</v>
      </c>
      <c r="O8" s="24">
        <f t="shared" si="1"/>
        <v>0.36174157000004925</v>
      </c>
      <c r="P8" s="1"/>
      <c r="Q8" s="1"/>
    </row>
    <row r="9" spans="1:26" ht="18.95" customHeight="1" x14ac:dyDescent="0.25">
      <c r="A9" s="56"/>
      <c r="B9" s="17">
        <v>7</v>
      </c>
      <c r="C9" s="6">
        <v>4304.5050139266486</v>
      </c>
      <c r="D9" s="27">
        <v>1950</v>
      </c>
      <c r="E9" s="7">
        <f t="shared" ref="E9:E18" si="2">(C9-D9)*0.07</f>
        <v>164.81535097486542</v>
      </c>
      <c r="F9" s="7"/>
      <c r="G9" s="7">
        <v>80</v>
      </c>
      <c r="H9" s="12">
        <v>97</v>
      </c>
      <c r="I9" s="12"/>
      <c r="J9" s="20"/>
      <c r="K9" s="12">
        <v>280.13168000000002</v>
      </c>
      <c r="L9" s="13">
        <v>3850</v>
      </c>
      <c r="M9" s="5">
        <f t="shared" si="0"/>
        <v>6826.4520449015145</v>
      </c>
      <c r="O9" s="24">
        <f t="shared" si="1"/>
        <v>2354.5050139266486</v>
      </c>
    </row>
    <row r="10" spans="1:26" ht="18.95" customHeight="1" x14ac:dyDescent="0.25">
      <c r="A10" s="56"/>
      <c r="B10" s="17">
        <v>8</v>
      </c>
      <c r="C10" s="6">
        <v>4027.0492566647749</v>
      </c>
      <c r="D10" s="27">
        <v>4030</v>
      </c>
      <c r="E10" s="7"/>
      <c r="F10" s="7"/>
      <c r="G10" s="7">
        <v>80</v>
      </c>
      <c r="H10" s="12">
        <v>97</v>
      </c>
      <c r="I10" s="12"/>
      <c r="J10" s="20"/>
      <c r="K10" s="12">
        <v>0</v>
      </c>
      <c r="L10" s="13">
        <v>3850</v>
      </c>
      <c r="M10" s="5">
        <f t="shared" si="0"/>
        <v>4024.0492566647749</v>
      </c>
      <c r="O10" s="24">
        <f t="shared" si="1"/>
        <v>-2.95074333522507</v>
      </c>
    </row>
    <row r="11" spans="1:26" ht="18.95" customHeight="1" x14ac:dyDescent="0.25">
      <c r="A11" s="56"/>
      <c r="B11" s="17">
        <v>9</v>
      </c>
      <c r="C11" s="6">
        <v>4027</v>
      </c>
      <c r="D11" s="28">
        <v>4028</v>
      </c>
      <c r="E11" s="7"/>
      <c r="F11" s="7"/>
      <c r="G11" s="7">
        <v>80</v>
      </c>
      <c r="H11" s="12">
        <v>97</v>
      </c>
      <c r="I11" s="12"/>
      <c r="J11" s="20"/>
      <c r="K11" s="12">
        <v>0</v>
      </c>
      <c r="L11" s="13">
        <v>3850</v>
      </c>
      <c r="M11" s="5">
        <f t="shared" si="0"/>
        <v>4026</v>
      </c>
      <c r="O11" s="24">
        <f t="shared" si="1"/>
        <v>-1</v>
      </c>
    </row>
    <row r="12" spans="1:26" ht="18.95" customHeight="1" x14ac:dyDescent="0.25">
      <c r="A12" s="56"/>
      <c r="B12" s="17">
        <v>10</v>
      </c>
      <c r="C12" s="6">
        <v>5392.8474136589684</v>
      </c>
      <c r="D12" s="28">
        <v>5393</v>
      </c>
      <c r="E12" s="7"/>
      <c r="F12" s="7"/>
      <c r="G12" s="7">
        <v>80</v>
      </c>
      <c r="H12" s="12">
        <v>97</v>
      </c>
      <c r="I12" s="12"/>
      <c r="J12" s="20"/>
      <c r="K12" s="12">
        <v>840.39512000000002</v>
      </c>
      <c r="L12" s="13">
        <v>3850</v>
      </c>
      <c r="M12" s="5">
        <f t="shared" si="0"/>
        <v>4867.2425336589686</v>
      </c>
      <c r="O12" s="24">
        <f t="shared" si="1"/>
        <v>-0.1525863410315651</v>
      </c>
    </row>
    <row r="13" spans="1:26" ht="18.95" customHeight="1" x14ac:dyDescent="0.25">
      <c r="A13" s="56"/>
      <c r="B13" s="17">
        <v>11</v>
      </c>
      <c r="C13" s="6">
        <v>5969.2083359141952</v>
      </c>
      <c r="D13" s="29">
        <v>5969.21</v>
      </c>
      <c r="E13" s="7"/>
      <c r="F13" s="7"/>
      <c r="G13" s="7">
        <v>80</v>
      </c>
      <c r="H13" s="12">
        <v>97</v>
      </c>
      <c r="I13" s="12"/>
      <c r="J13" s="20"/>
      <c r="K13" s="12">
        <v>168.07896000000002</v>
      </c>
      <c r="L13" s="13">
        <v>3850</v>
      </c>
      <c r="M13" s="5">
        <f t="shared" si="0"/>
        <v>4195.077295914195</v>
      </c>
      <c r="N13" t="s">
        <v>11</v>
      </c>
      <c r="O13" s="24">
        <f t="shared" si="1"/>
        <v>-1.6640858048049267E-3</v>
      </c>
    </row>
    <row r="14" spans="1:26" ht="18.95" customHeight="1" x14ac:dyDescent="0.25">
      <c r="A14" s="56"/>
      <c r="B14" s="17">
        <v>12</v>
      </c>
      <c r="C14" s="6">
        <v>5582.4010400000006</v>
      </c>
      <c r="D14" s="28">
        <v>5583</v>
      </c>
      <c r="E14" s="7"/>
      <c r="F14" s="7"/>
      <c r="G14" s="7">
        <v>80</v>
      </c>
      <c r="H14" s="12">
        <v>97</v>
      </c>
      <c r="I14" s="12"/>
      <c r="J14" s="20"/>
      <c r="K14" s="12">
        <v>1120.5268800000001</v>
      </c>
      <c r="L14" s="13">
        <v>3850</v>
      </c>
      <c r="M14" s="5">
        <f t="shared" si="0"/>
        <v>5146.927920000001</v>
      </c>
      <c r="O14" s="24">
        <f t="shared" si="1"/>
        <v>-0.59895999999935157</v>
      </c>
    </row>
    <row r="15" spans="1:26" ht="18.95" customHeight="1" x14ac:dyDescent="0.25">
      <c r="A15" s="56"/>
      <c r="B15" s="17">
        <v>13</v>
      </c>
      <c r="C15" s="6">
        <v>5105.8779794209986</v>
      </c>
      <c r="D15" s="23">
        <v>5106</v>
      </c>
      <c r="E15" s="7"/>
      <c r="F15" s="7"/>
      <c r="G15" s="7">
        <v>80</v>
      </c>
      <c r="H15" s="12">
        <v>97</v>
      </c>
      <c r="I15" s="12"/>
      <c r="J15" s="20"/>
      <c r="K15" s="12">
        <v>616.28976000000011</v>
      </c>
      <c r="L15" s="13">
        <v>3850</v>
      </c>
      <c r="M15" s="5">
        <f t="shared" si="0"/>
        <v>4643.1677394209983</v>
      </c>
      <c r="O15" s="24">
        <f t="shared" si="1"/>
        <v>-0.12202057900140062</v>
      </c>
      <c r="R15" s="41"/>
    </row>
    <row r="16" spans="1:26" ht="18.95" customHeight="1" x14ac:dyDescent="0.25">
      <c r="A16" s="56"/>
      <c r="B16" s="17">
        <v>14</v>
      </c>
      <c r="C16" s="6">
        <v>9661.6504783729888</v>
      </c>
      <c r="D16" s="23">
        <v>9662</v>
      </c>
      <c r="E16" s="7"/>
      <c r="F16" s="7"/>
      <c r="G16" s="7">
        <v>80</v>
      </c>
      <c r="H16" s="12">
        <v>97</v>
      </c>
      <c r="I16" s="12"/>
      <c r="J16" s="20"/>
      <c r="K16" s="12">
        <v>1120.5268800000001</v>
      </c>
      <c r="L16" s="13">
        <v>3850</v>
      </c>
      <c r="M16" s="5">
        <f t="shared" si="0"/>
        <v>5147.1773583729891</v>
      </c>
      <c r="O16" s="24">
        <f t="shared" si="1"/>
        <v>-0.3495216270111996</v>
      </c>
    </row>
    <row r="17" spans="1:20" ht="18.95" customHeight="1" x14ac:dyDescent="0.25">
      <c r="A17" s="56"/>
      <c r="B17" s="17">
        <v>15</v>
      </c>
      <c r="C17" s="6">
        <v>4027.0042148044959</v>
      </c>
      <c r="D17" s="27">
        <v>4027</v>
      </c>
      <c r="E17" s="7"/>
      <c r="F17" s="7"/>
      <c r="G17" s="7">
        <v>80</v>
      </c>
      <c r="H17" s="12">
        <v>97</v>
      </c>
      <c r="I17" s="12"/>
      <c r="J17" s="20"/>
      <c r="K17" s="12">
        <v>0</v>
      </c>
      <c r="L17" s="13">
        <v>3850</v>
      </c>
      <c r="M17" s="5">
        <f t="shared" si="0"/>
        <v>4027.0042148044959</v>
      </c>
      <c r="O17" s="24">
        <f t="shared" si="1"/>
        <v>4.2148044958594255E-3</v>
      </c>
    </row>
    <row r="18" spans="1:20" ht="18.95" customHeight="1" x14ac:dyDescent="0.25">
      <c r="A18" s="56"/>
      <c r="B18" s="17">
        <v>16</v>
      </c>
      <c r="C18" s="6">
        <v>5250.6262973392977</v>
      </c>
      <c r="D18" s="30"/>
      <c r="E18" s="7">
        <f t="shared" si="2"/>
        <v>367.54384081375088</v>
      </c>
      <c r="F18" s="7"/>
      <c r="G18" s="7">
        <v>80</v>
      </c>
      <c r="H18" s="12">
        <v>97</v>
      </c>
      <c r="I18" s="12"/>
      <c r="J18" s="20"/>
      <c r="K18" s="12">
        <v>1008.47416</v>
      </c>
      <c r="L18" s="13">
        <v>3850</v>
      </c>
      <c r="M18" s="5">
        <f t="shared" si="0"/>
        <v>10653.644298153049</v>
      </c>
      <c r="O18" s="24">
        <f t="shared" si="1"/>
        <v>5250.6262973392977</v>
      </c>
      <c r="R18" s="24"/>
      <c r="T18" s="1"/>
    </row>
    <row r="19" spans="1:20" ht="18.95" customHeight="1" x14ac:dyDescent="0.25">
      <c r="A19" s="56"/>
      <c r="B19" s="17">
        <v>17</v>
      </c>
      <c r="C19" s="6">
        <v>5248.9678415134667</v>
      </c>
      <c r="D19" s="28">
        <v>5248.97</v>
      </c>
      <c r="E19" s="7"/>
      <c r="F19" s="7"/>
      <c r="G19" s="7">
        <v>80</v>
      </c>
      <c r="H19" s="12">
        <v>97</v>
      </c>
      <c r="I19" s="12"/>
      <c r="J19" s="20"/>
      <c r="K19" s="12">
        <v>1120.5268800000001</v>
      </c>
      <c r="L19" s="13">
        <v>3850</v>
      </c>
      <c r="M19" s="5">
        <f t="shared" si="0"/>
        <v>5147.5247215134668</v>
      </c>
      <c r="O19" s="24">
        <f t="shared" si="1"/>
        <v>-2.1584865335171344E-3</v>
      </c>
    </row>
    <row r="20" spans="1:20" ht="18.95" customHeight="1" x14ac:dyDescent="0.25">
      <c r="A20" s="56"/>
      <c r="B20" s="17">
        <v>18</v>
      </c>
      <c r="C20" s="6">
        <v>35263.659946273387</v>
      </c>
      <c r="D20" s="28"/>
      <c r="E20" s="7">
        <f t="shared" ref="E20" si="3">(C20-D20)*0.07</f>
        <v>2468.4561962391372</v>
      </c>
      <c r="F20" s="7"/>
      <c r="G20" s="7">
        <v>80</v>
      </c>
      <c r="H20" s="12">
        <v>97</v>
      </c>
      <c r="I20" s="12"/>
      <c r="J20" s="20"/>
      <c r="K20" s="12">
        <v>1232.5795200000002</v>
      </c>
      <c r="L20" s="13">
        <v>3850</v>
      </c>
      <c r="M20" s="5">
        <f t="shared" si="0"/>
        <v>42991.695662512524</v>
      </c>
      <c r="O20" s="24">
        <f t="shared" si="1"/>
        <v>35263.659946273387</v>
      </c>
    </row>
    <row r="21" spans="1:20" x14ac:dyDescent="0.25">
      <c r="A21" s="56"/>
      <c r="B21" s="17" t="s">
        <v>10</v>
      </c>
      <c r="C21" s="44">
        <f t="shared" ref="C21:M21" si="4">SUM(C3:C20)</f>
        <v>125126.10602079981</v>
      </c>
      <c r="D21" s="44">
        <f t="shared" si="4"/>
        <v>82627.81</v>
      </c>
      <c r="E21" s="44">
        <f t="shared" si="4"/>
        <v>3000.8153880277532</v>
      </c>
      <c r="F21" s="44">
        <f t="shared" si="4"/>
        <v>0</v>
      </c>
      <c r="G21" s="44">
        <f t="shared" si="4"/>
        <v>1440</v>
      </c>
      <c r="H21" s="44">
        <f t="shared" si="4"/>
        <v>1746</v>
      </c>
      <c r="I21" s="12">
        <v>0</v>
      </c>
      <c r="J21" s="44">
        <f t="shared" si="4"/>
        <v>0</v>
      </c>
      <c r="K21" s="44">
        <f t="shared" si="4"/>
        <v>11757.400079999999</v>
      </c>
      <c r="L21" s="44">
        <f t="shared" si="4"/>
        <v>69080</v>
      </c>
      <c r="M21" s="44">
        <f t="shared" si="4"/>
        <v>129522.51148882759</v>
      </c>
    </row>
    <row r="22" spans="1:20" ht="8.25" customHeight="1" x14ac:dyDescent="0.25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</row>
    <row r="23" spans="1:20" s="43" customFormat="1" x14ac:dyDescent="0.25">
      <c r="A23" s="57" t="s">
        <v>19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9"/>
    </row>
    <row r="24" spans="1:20" s="43" customFormat="1" ht="15" customHeight="1" x14ac:dyDescent="0.25">
      <c r="A24" s="50" t="s">
        <v>21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2"/>
    </row>
    <row r="25" spans="1:20" s="43" customFormat="1" x14ac:dyDescent="0.25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2"/>
    </row>
    <row r="26" spans="1:20" s="43" customFormat="1" x14ac:dyDescent="0.25">
      <c r="A26" s="50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2"/>
    </row>
    <row r="27" spans="1:20" s="43" customFormat="1" ht="15" customHeight="1" x14ac:dyDescent="0.25">
      <c r="A27" s="50" t="s">
        <v>22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2"/>
    </row>
    <row r="28" spans="1:20" s="43" customFormat="1" ht="15" customHeight="1" x14ac:dyDescent="0.25">
      <c r="A28" s="50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2"/>
    </row>
    <row r="29" spans="1:20" s="43" customFormat="1" x14ac:dyDescent="0.25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</row>
    <row r="30" spans="1:20" s="43" customFormat="1" x14ac:dyDescent="0.25">
      <c r="O30" s="24"/>
    </row>
    <row r="31" spans="1:20" s="43" customFormat="1" x14ac:dyDescent="0.25">
      <c r="O31" s="24"/>
    </row>
    <row r="32" spans="1:20" s="43" customFormat="1" x14ac:dyDescent="0.25">
      <c r="O32" s="24"/>
    </row>
    <row r="33" spans="15:15" s="43" customFormat="1" x14ac:dyDescent="0.25">
      <c r="O33" s="24"/>
    </row>
    <row r="34" spans="15:15" s="43" customFormat="1" x14ac:dyDescent="0.25">
      <c r="O34" s="24"/>
    </row>
  </sheetData>
  <mergeCells count="7">
    <mergeCell ref="A27:M28"/>
    <mergeCell ref="A29:M29"/>
    <mergeCell ref="A1:M1"/>
    <mergeCell ref="A22:M22"/>
    <mergeCell ref="A3:A21"/>
    <mergeCell ref="A23:M23"/>
    <mergeCell ref="A24:M26"/>
  </mergeCells>
  <pageMargins left="0.27559055118110237" right="0" top="0.39370078740157483" bottom="0.19685039370078741" header="0" footer="0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zoomScaleNormal="100" workbookViewId="0">
      <selection activeCell="R10" sqref="R10"/>
    </sheetView>
  </sheetViews>
  <sheetFormatPr defaultRowHeight="15" x14ac:dyDescent="0.25"/>
  <cols>
    <col min="1" max="1" width="5" customWidth="1"/>
    <col min="2" max="2" width="8.5703125" bestFit="1" customWidth="1"/>
    <col min="3" max="3" width="13.5703125" bestFit="1" customWidth="1"/>
    <col min="4" max="4" width="12.140625" customWidth="1"/>
    <col min="5" max="5" width="10.5703125" customWidth="1"/>
    <col min="6" max="6" width="11.7109375" hidden="1" customWidth="1"/>
    <col min="7" max="7" width="8.140625" customWidth="1"/>
    <col min="8" max="8" width="10.42578125" bestFit="1" customWidth="1"/>
    <col min="9" max="9" width="11.42578125" hidden="1" customWidth="1"/>
    <col min="10" max="10" width="11.140625" hidden="1" customWidth="1"/>
    <col min="11" max="11" width="9.7109375" customWidth="1"/>
    <col min="12" max="12" width="11.42578125" bestFit="1" customWidth="1"/>
    <col min="13" max="13" width="13.28515625" customWidth="1"/>
    <col min="14" max="14" width="1" customWidth="1"/>
    <col min="15" max="15" width="17.42578125" style="24" bestFit="1" customWidth="1"/>
    <col min="16" max="16" width="18.42578125" bestFit="1" customWidth="1"/>
  </cols>
  <sheetData>
    <row r="1" spans="1:21" x14ac:dyDescent="0.25">
      <c r="A1" s="54" t="s">
        <v>23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21" ht="45.75" x14ac:dyDescent="0.25">
      <c r="A2" s="2" t="s">
        <v>0</v>
      </c>
      <c r="B2" s="18" t="s">
        <v>2</v>
      </c>
      <c r="C2" s="3" t="s">
        <v>9</v>
      </c>
      <c r="D2" s="3" t="s">
        <v>8</v>
      </c>
      <c r="E2" s="3" t="s">
        <v>18</v>
      </c>
      <c r="F2" s="3" t="s">
        <v>20</v>
      </c>
      <c r="G2" s="38" t="s">
        <v>17</v>
      </c>
      <c r="H2" s="3" t="s">
        <v>12</v>
      </c>
      <c r="I2" s="3" t="s">
        <v>15</v>
      </c>
      <c r="J2" s="19" t="s">
        <v>16</v>
      </c>
      <c r="K2" s="3" t="s">
        <v>7</v>
      </c>
      <c r="L2" s="3" t="s">
        <v>13</v>
      </c>
      <c r="M2" s="4" t="s">
        <v>6</v>
      </c>
      <c r="O2" s="35" t="s">
        <v>14</v>
      </c>
    </row>
    <row r="3" spans="1:21" ht="18.95" customHeight="1" x14ac:dyDescent="0.25">
      <c r="A3" s="56" t="s">
        <v>4</v>
      </c>
      <c r="B3" s="17">
        <v>1</v>
      </c>
      <c r="C3" s="7">
        <v>3179.2450516037411</v>
      </c>
      <c r="D3" s="8">
        <v>3200</v>
      </c>
      <c r="E3" s="7"/>
      <c r="F3" s="7"/>
      <c r="G3" s="7">
        <v>80</v>
      </c>
      <c r="H3" s="12">
        <v>97</v>
      </c>
      <c r="I3" s="12"/>
      <c r="J3" s="12"/>
      <c r="K3" s="15">
        <v>280.13168000000002</v>
      </c>
      <c r="L3" s="13">
        <v>3740</v>
      </c>
      <c r="M3" s="5">
        <f>C3-D3+E3+H3+K3+L3+I3+J3+F3+G3</f>
        <v>4176.3767316037411</v>
      </c>
      <c r="O3" s="24">
        <f>C3-D3</f>
        <v>-20.754948396258897</v>
      </c>
      <c r="R3" s="1"/>
    </row>
    <row r="4" spans="1:21" ht="18.95" customHeight="1" x14ac:dyDescent="0.25">
      <c r="A4" s="56"/>
      <c r="B4" s="17">
        <v>2</v>
      </c>
      <c r="C4" s="7">
        <v>6444.606679999999</v>
      </c>
      <c r="D4" s="8">
        <v>6444.61</v>
      </c>
      <c r="E4" s="7"/>
      <c r="F4" s="7"/>
      <c r="G4" s="7">
        <v>80</v>
      </c>
      <c r="H4" s="12">
        <v>97</v>
      </c>
      <c r="I4" s="12"/>
      <c r="J4" s="12"/>
      <c r="K4" s="15">
        <v>1680.7903200000001</v>
      </c>
      <c r="L4" s="13">
        <v>3740</v>
      </c>
      <c r="M4" s="5">
        <f t="shared" ref="M4:M20" si="0">C4-D4+E4+H4+K4+L4+I4+J4+F4+G4</f>
        <v>5597.7869999999994</v>
      </c>
      <c r="O4" s="24">
        <f t="shared" ref="O4:O20" si="1">C4-D4</f>
        <v>-3.3200000007127528E-3</v>
      </c>
      <c r="P4" s="41"/>
      <c r="U4" s="1"/>
    </row>
    <row r="5" spans="1:21" ht="18.95" customHeight="1" x14ac:dyDescent="0.25">
      <c r="A5" s="56"/>
      <c r="B5" s="17">
        <v>3</v>
      </c>
      <c r="C5" s="7">
        <v>4072.2778925864445</v>
      </c>
      <c r="D5" s="31">
        <v>4100</v>
      </c>
      <c r="E5" s="7"/>
      <c r="F5" s="7"/>
      <c r="G5" s="7">
        <v>80</v>
      </c>
      <c r="H5" s="12">
        <v>97</v>
      </c>
      <c r="I5" s="12"/>
      <c r="J5" s="12"/>
      <c r="K5" s="15">
        <v>0</v>
      </c>
      <c r="L5" s="13">
        <v>3850</v>
      </c>
      <c r="M5" s="5">
        <f t="shared" si="0"/>
        <v>3999.2778925864445</v>
      </c>
      <c r="O5" s="24">
        <f t="shared" si="1"/>
        <v>-27.722107413555477</v>
      </c>
    </row>
    <row r="6" spans="1:21" ht="18.95" customHeight="1" x14ac:dyDescent="0.25">
      <c r="A6" s="56"/>
      <c r="B6" s="17">
        <v>4</v>
      </c>
      <c r="C6" s="7">
        <v>5380.1683916670863</v>
      </c>
      <c r="D6" s="32">
        <v>5380</v>
      </c>
      <c r="E6" s="7"/>
      <c r="F6" s="7"/>
      <c r="G6" s="7">
        <v>80</v>
      </c>
      <c r="H6" s="12">
        <v>97</v>
      </c>
      <c r="I6" s="12"/>
      <c r="J6" s="12"/>
      <c r="K6" s="15">
        <v>1340.6585600000001</v>
      </c>
      <c r="L6" s="13">
        <v>3850</v>
      </c>
      <c r="M6" s="5">
        <f t="shared" si="0"/>
        <v>5367.8269516670862</v>
      </c>
      <c r="O6" s="24">
        <f t="shared" si="1"/>
        <v>0.16839166708632547</v>
      </c>
    </row>
    <row r="7" spans="1:21" ht="18.95" customHeight="1" x14ac:dyDescent="0.25">
      <c r="A7" s="56"/>
      <c r="B7" s="17">
        <v>5</v>
      </c>
      <c r="C7" s="7">
        <v>6760.1273748180283</v>
      </c>
      <c r="D7" s="32"/>
      <c r="E7" s="7">
        <f t="shared" ref="E7:E20" si="2">(C7-D7)*0.07</f>
        <v>473.20891623726203</v>
      </c>
      <c r="F7" s="7"/>
      <c r="G7" s="7">
        <v>80</v>
      </c>
      <c r="H7" s="12">
        <v>97</v>
      </c>
      <c r="I7" s="12"/>
      <c r="J7" s="12"/>
      <c r="K7" s="15">
        <v>1624.7639200000001</v>
      </c>
      <c r="L7" s="13">
        <v>3850</v>
      </c>
      <c r="M7" s="5">
        <f t="shared" si="0"/>
        <v>12885.100211055291</v>
      </c>
      <c r="O7" s="24">
        <f t="shared" si="1"/>
        <v>6760.1273748180283</v>
      </c>
      <c r="P7" s="21"/>
      <c r="R7" s="1"/>
    </row>
    <row r="8" spans="1:21" ht="18.95" customHeight="1" x14ac:dyDescent="0.25">
      <c r="A8" s="56"/>
      <c r="B8" s="17">
        <v>6</v>
      </c>
      <c r="C8" s="7">
        <v>5108.0289797430105</v>
      </c>
      <c r="D8" s="32"/>
      <c r="E8" s="7">
        <f t="shared" si="2"/>
        <v>357.56202858201078</v>
      </c>
      <c r="F8" s="7"/>
      <c r="G8" s="7">
        <v>80</v>
      </c>
      <c r="H8" s="12">
        <v>97</v>
      </c>
      <c r="I8" s="12"/>
      <c r="J8" s="12"/>
      <c r="K8" s="15">
        <v>896.42144000000008</v>
      </c>
      <c r="L8" s="13">
        <v>3850</v>
      </c>
      <c r="M8" s="5">
        <f t="shared" si="0"/>
        <v>10389.012448325022</v>
      </c>
      <c r="O8" s="24">
        <f t="shared" si="1"/>
        <v>5108.0289797430105</v>
      </c>
    </row>
    <row r="9" spans="1:21" ht="18.95" customHeight="1" thickBot="1" x14ac:dyDescent="0.3">
      <c r="A9" s="56"/>
      <c r="B9" s="17">
        <v>7</v>
      </c>
      <c r="C9" s="7">
        <v>4602.5818976611135</v>
      </c>
      <c r="D9" s="33">
        <v>4603</v>
      </c>
      <c r="E9" s="7"/>
      <c r="F9" s="7"/>
      <c r="G9" s="7">
        <v>80</v>
      </c>
      <c r="H9" s="12">
        <v>97</v>
      </c>
      <c r="I9" s="12"/>
      <c r="J9" s="12"/>
      <c r="K9" s="15">
        <v>952.44784000000004</v>
      </c>
      <c r="L9" s="13">
        <v>3850</v>
      </c>
      <c r="M9" s="5">
        <f t="shared" si="0"/>
        <v>4979.0297376611134</v>
      </c>
      <c r="O9" s="24">
        <f t="shared" si="1"/>
        <v>-0.41810233888645598</v>
      </c>
    </row>
    <row r="10" spans="1:21" ht="18.95" customHeight="1" thickBot="1" x14ac:dyDescent="0.3">
      <c r="A10" s="56"/>
      <c r="B10" s="17">
        <v>8</v>
      </c>
      <c r="C10" s="7">
        <v>29093.337259674736</v>
      </c>
      <c r="D10" s="40"/>
      <c r="E10" s="7">
        <f t="shared" ref="E10" si="3">(C10-D10)*0.07</f>
        <v>2036.5336081772316</v>
      </c>
      <c r="F10" s="7"/>
      <c r="G10" s="7">
        <v>80</v>
      </c>
      <c r="H10" s="12">
        <v>97</v>
      </c>
      <c r="I10" s="12"/>
      <c r="J10" s="12"/>
      <c r="K10" s="15">
        <v>1288.60592</v>
      </c>
      <c r="L10" s="13">
        <v>3850</v>
      </c>
      <c r="M10" s="5">
        <f t="shared" si="0"/>
        <v>36445.476787851971</v>
      </c>
      <c r="O10" s="24">
        <f t="shared" si="1"/>
        <v>29093.337259674736</v>
      </c>
      <c r="P10" s="21"/>
    </row>
    <row r="11" spans="1:21" ht="18.95" customHeight="1" x14ac:dyDescent="0.25">
      <c r="A11" s="56"/>
      <c r="B11" s="17">
        <v>9</v>
      </c>
      <c r="C11" s="7">
        <v>5249.0678819433697</v>
      </c>
      <c r="D11" s="33">
        <v>5250</v>
      </c>
      <c r="E11" s="7"/>
      <c r="F11" s="7"/>
      <c r="G11" s="7">
        <v>80</v>
      </c>
      <c r="H11" s="12">
        <v>97</v>
      </c>
      <c r="I11" s="12"/>
      <c r="J11" s="12"/>
      <c r="K11" s="15">
        <v>1064.5004800000002</v>
      </c>
      <c r="L11" s="13">
        <v>3850</v>
      </c>
      <c r="M11" s="5">
        <f t="shared" si="0"/>
        <v>5090.5683619433694</v>
      </c>
      <c r="O11" s="24">
        <f t="shared" si="1"/>
        <v>-0.93211805663031555</v>
      </c>
    </row>
    <row r="12" spans="1:21" ht="18.95" customHeight="1" x14ac:dyDescent="0.25">
      <c r="A12" s="56"/>
      <c r="B12" s="17">
        <v>10</v>
      </c>
      <c r="C12" s="7">
        <v>4321.2678887334532</v>
      </c>
      <c r="D12" s="33">
        <v>4320</v>
      </c>
      <c r="E12" s="7"/>
      <c r="F12" s="7"/>
      <c r="G12" s="7">
        <v>80</v>
      </c>
      <c r="H12" s="12">
        <v>97</v>
      </c>
      <c r="I12" s="12"/>
      <c r="J12" s="12"/>
      <c r="K12" s="15">
        <v>504.23703999999998</v>
      </c>
      <c r="L12" s="13">
        <v>3850</v>
      </c>
      <c r="M12" s="5">
        <f t="shared" si="0"/>
        <v>4532.5049287334532</v>
      </c>
      <c r="O12" s="24">
        <f t="shared" si="1"/>
        <v>1.2678887334532192</v>
      </c>
    </row>
    <row r="13" spans="1:21" ht="18.95" customHeight="1" x14ac:dyDescent="0.25">
      <c r="A13" s="56"/>
      <c r="B13" s="17">
        <v>11</v>
      </c>
      <c r="C13" s="7">
        <v>4026.7382436330436</v>
      </c>
      <c r="D13" s="27">
        <v>4030</v>
      </c>
      <c r="E13" s="7"/>
      <c r="F13" s="7"/>
      <c r="G13" s="7">
        <v>80</v>
      </c>
      <c r="H13" s="12">
        <v>97</v>
      </c>
      <c r="I13" s="12"/>
      <c r="J13" s="12"/>
      <c r="K13" s="15">
        <v>0</v>
      </c>
      <c r="L13" s="13">
        <v>3850</v>
      </c>
      <c r="M13" s="5">
        <f t="shared" si="0"/>
        <v>4023.7382436330436</v>
      </c>
      <c r="O13" s="24">
        <f t="shared" si="1"/>
        <v>-3.2617563669564333</v>
      </c>
    </row>
    <row r="14" spans="1:21" ht="18.95" customHeight="1" x14ac:dyDescent="0.25">
      <c r="A14" s="56"/>
      <c r="B14" s="17">
        <v>12</v>
      </c>
      <c r="C14" s="7">
        <v>4817.9217251260879</v>
      </c>
      <c r="D14" s="27">
        <v>4818</v>
      </c>
      <c r="E14" s="7"/>
      <c r="F14" s="7"/>
      <c r="G14" s="7">
        <v>80</v>
      </c>
      <c r="H14" s="12">
        <v>97</v>
      </c>
      <c r="I14" s="12"/>
      <c r="J14" s="12"/>
      <c r="K14" s="15">
        <v>728.34248000000002</v>
      </c>
      <c r="L14" s="13">
        <v>3850</v>
      </c>
      <c r="M14" s="5">
        <f t="shared" si="0"/>
        <v>4755.2642051260882</v>
      </c>
      <c r="O14" s="24">
        <f t="shared" si="1"/>
        <v>-7.827487391205068E-2</v>
      </c>
    </row>
    <row r="15" spans="1:21" ht="18.95" customHeight="1" x14ac:dyDescent="0.25">
      <c r="A15" s="56"/>
      <c r="B15" s="17">
        <v>13</v>
      </c>
      <c r="C15" s="7">
        <v>6153.8299810225035</v>
      </c>
      <c r="D15" s="31">
        <v>6200</v>
      </c>
      <c r="E15" s="7"/>
      <c r="F15" s="7"/>
      <c r="G15" s="7">
        <v>80</v>
      </c>
      <c r="H15" s="12">
        <v>97</v>
      </c>
      <c r="I15" s="12"/>
      <c r="J15" s="12"/>
      <c r="K15" s="15">
        <v>1904.8956800000001</v>
      </c>
      <c r="L15" s="13">
        <v>3850</v>
      </c>
      <c r="M15" s="5">
        <f t="shared" si="0"/>
        <v>5885.7256610225031</v>
      </c>
      <c r="O15" s="24">
        <f t="shared" si="1"/>
        <v>-46.170018977496511</v>
      </c>
    </row>
    <row r="16" spans="1:21" ht="18.95" customHeight="1" thickBot="1" x14ac:dyDescent="0.3">
      <c r="A16" s="56"/>
      <c r="B16" s="17">
        <v>14</v>
      </c>
      <c r="C16" s="7">
        <v>3933.2925373641197</v>
      </c>
      <c r="D16" s="27">
        <v>4000</v>
      </c>
      <c r="E16" s="7"/>
      <c r="F16" s="7"/>
      <c r="G16" s="7">
        <v>80</v>
      </c>
      <c r="H16" s="12">
        <v>97</v>
      </c>
      <c r="I16" s="12"/>
      <c r="J16" s="12"/>
      <c r="K16" s="15">
        <v>224.10536000000002</v>
      </c>
      <c r="L16" s="13">
        <v>3850</v>
      </c>
      <c r="M16" s="5">
        <f t="shared" si="0"/>
        <v>4184.3978973641197</v>
      </c>
      <c r="O16" s="24">
        <f t="shared" si="1"/>
        <v>-66.707462635880347</v>
      </c>
    </row>
    <row r="17" spans="1:16" ht="18.95" customHeight="1" thickBot="1" x14ac:dyDescent="0.3">
      <c r="A17" s="56"/>
      <c r="B17" s="17">
        <v>15</v>
      </c>
      <c r="C17" s="9">
        <v>89364.139997860548</v>
      </c>
      <c r="D17" s="42"/>
      <c r="E17" s="7">
        <f t="shared" si="2"/>
        <v>6255.4897998502393</v>
      </c>
      <c r="F17" s="7"/>
      <c r="G17" s="7">
        <v>80</v>
      </c>
      <c r="H17" s="12">
        <v>97</v>
      </c>
      <c r="I17" s="12"/>
      <c r="J17" s="12"/>
      <c r="K17" s="15">
        <v>840.39512000000002</v>
      </c>
      <c r="L17" s="13">
        <v>3850</v>
      </c>
      <c r="M17" s="5">
        <f t="shared" si="0"/>
        <v>100487.02491771079</v>
      </c>
      <c r="N17" s="1"/>
      <c r="O17" s="24">
        <f t="shared" si="1"/>
        <v>89364.139997860548</v>
      </c>
    </row>
    <row r="18" spans="1:16" ht="18.95" customHeight="1" x14ac:dyDescent="0.25">
      <c r="A18" s="56"/>
      <c r="B18" s="17">
        <v>16</v>
      </c>
      <c r="C18" s="7">
        <v>4525.9903969000006</v>
      </c>
      <c r="D18" s="32">
        <v>4526</v>
      </c>
      <c r="E18" s="7"/>
      <c r="F18" s="7"/>
      <c r="G18" s="7">
        <v>80</v>
      </c>
      <c r="H18" s="12">
        <v>97</v>
      </c>
      <c r="I18" s="12"/>
      <c r="J18" s="12"/>
      <c r="K18" s="15">
        <v>616.28976000000011</v>
      </c>
      <c r="L18" s="13">
        <v>3850</v>
      </c>
      <c r="M18" s="5">
        <f t="shared" si="0"/>
        <v>4643.2801569000003</v>
      </c>
      <c r="O18" s="24">
        <f t="shared" si="1"/>
        <v>-9.6030999993672594E-3</v>
      </c>
    </row>
    <row r="19" spans="1:16" ht="18.95" customHeight="1" x14ac:dyDescent="0.25">
      <c r="A19" s="56"/>
      <c r="B19" s="17">
        <v>17</v>
      </c>
      <c r="C19" s="10">
        <v>38285.550360125257</v>
      </c>
      <c r="D19" s="32"/>
      <c r="E19" s="7">
        <f t="shared" si="2"/>
        <v>2679.9885252087684</v>
      </c>
      <c r="F19" s="7"/>
      <c r="G19" s="7">
        <v>80</v>
      </c>
      <c r="H19" s="12">
        <v>97</v>
      </c>
      <c r="I19" s="12"/>
      <c r="J19" s="12"/>
      <c r="K19" s="15">
        <v>1512.7112800000002</v>
      </c>
      <c r="L19" s="13">
        <v>3850</v>
      </c>
      <c r="M19" s="5">
        <f t="shared" si="0"/>
        <v>46505.25016533403</v>
      </c>
      <c r="O19" s="24">
        <f t="shared" si="1"/>
        <v>38285.550360125257</v>
      </c>
      <c r="P19" s="1"/>
    </row>
    <row r="20" spans="1:16" ht="18.600000000000001" customHeight="1" x14ac:dyDescent="0.25">
      <c r="A20" s="56"/>
      <c r="B20" s="17">
        <v>18</v>
      </c>
      <c r="C20" s="7">
        <v>1409.6352080720162</v>
      </c>
      <c r="D20" s="10"/>
      <c r="E20" s="7">
        <f t="shared" si="2"/>
        <v>98.674464565041148</v>
      </c>
      <c r="F20" s="7"/>
      <c r="G20" s="7">
        <v>80</v>
      </c>
      <c r="H20" s="12">
        <v>97</v>
      </c>
      <c r="I20" s="12"/>
      <c r="J20" s="12"/>
      <c r="K20" s="15">
        <v>168.07896000000002</v>
      </c>
      <c r="L20" s="13">
        <v>3850</v>
      </c>
      <c r="M20" s="5">
        <f t="shared" si="0"/>
        <v>5703.3886326370575</v>
      </c>
      <c r="O20" s="24">
        <f t="shared" si="1"/>
        <v>1409.6352080720162</v>
      </c>
    </row>
    <row r="21" spans="1:16" x14ac:dyDescent="0.25">
      <c r="A21" s="56"/>
      <c r="B21" s="17" t="s">
        <v>10</v>
      </c>
      <c r="C21" s="45">
        <f>SUM(C3:C20)</f>
        <v>226727.80774853454</v>
      </c>
      <c r="D21" s="45">
        <f t="shared" ref="D21:M21" si="4">SUM(D3:D20)</f>
        <v>56871.61</v>
      </c>
      <c r="E21" s="45">
        <f t="shared" si="4"/>
        <v>11901.457342620553</v>
      </c>
      <c r="F21" s="45">
        <f t="shared" si="4"/>
        <v>0</v>
      </c>
      <c r="G21" s="45">
        <f t="shared" si="4"/>
        <v>1440</v>
      </c>
      <c r="H21" s="45">
        <f t="shared" si="4"/>
        <v>1746</v>
      </c>
      <c r="I21" s="45">
        <f t="shared" si="4"/>
        <v>0</v>
      </c>
      <c r="J21" s="45">
        <f t="shared" si="4"/>
        <v>0</v>
      </c>
      <c r="K21" s="45">
        <f>SUM(K3:K20)</f>
        <v>15627.375839999999</v>
      </c>
      <c r="L21" s="45">
        <f t="shared" si="4"/>
        <v>69080</v>
      </c>
      <c r="M21" s="45">
        <f t="shared" si="4"/>
        <v>269651.03093115508</v>
      </c>
    </row>
    <row r="22" spans="1:16" ht="8.25" customHeight="1" x14ac:dyDescent="0.25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</row>
    <row r="23" spans="1:16" s="43" customFormat="1" x14ac:dyDescent="0.25">
      <c r="A23" s="57" t="s">
        <v>19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9"/>
    </row>
    <row r="24" spans="1:16" s="43" customFormat="1" ht="15" customHeight="1" x14ac:dyDescent="0.25">
      <c r="A24" s="50" t="s">
        <v>21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2"/>
    </row>
    <row r="25" spans="1:16" s="43" customFormat="1" x14ac:dyDescent="0.25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2"/>
    </row>
    <row r="26" spans="1:16" s="43" customFormat="1" x14ac:dyDescent="0.25">
      <c r="A26" s="50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2"/>
    </row>
    <row r="27" spans="1:16" s="43" customFormat="1" ht="15" customHeight="1" x14ac:dyDescent="0.25">
      <c r="A27" s="50" t="s">
        <v>22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2"/>
    </row>
    <row r="28" spans="1:16" s="43" customFormat="1" ht="15" customHeight="1" x14ac:dyDescent="0.25">
      <c r="A28" s="50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2"/>
    </row>
    <row r="29" spans="1:16" s="43" customFormat="1" x14ac:dyDescent="0.25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</row>
    <row r="30" spans="1:16" s="43" customFormat="1" x14ac:dyDescent="0.25">
      <c r="O30" s="24"/>
    </row>
    <row r="31" spans="1:16" s="43" customFormat="1" x14ac:dyDescent="0.25">
      <c r="O31" s="24"/>
    </row>
    <row r="32" spans="1:16" s="43" customFormat="1" x14ac:dyDescent="0.25">
      <c r="O32" s="24"/>
    </row>
    <row r="33" spans="15:15" s="43" customFormat="1" x14ac:dyDescent="0.25">
      <c r="O33" s="24"/>
    </row>
    <row r="34" spans="15:15" s="43" customFormat="1" x14ac:dyDescent="0.25">
      <c r="O34" s="24"/>
    </row>
  </sheetData>
  <mergeCells count="7">
    <mergeCell ref="A27:M28"/>
    <mergeCell ref="A29:M29"/>
    <mergeCell ref="A1:M1"/>
    <mergeCell ref="A22:M22"/>
    <mergeCell ref="A3:A21"/>
    <mergeCell ref="A23:M23"/>
    <mergeCell ref="A24:M26"/>
  </mergeCells>
  <pageMargins left="0.39370078740157483" right="0" top="0.35433070866141736" bottom="0" header="0" footer="0"/>
  <pageSetup paperSize="9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tabSelected="1" zoomScaleNormal="100" workbookViewId="0">
      <selection activeCell="O26" sqref="O26"/>
    </sheetView>
  </sheetViews>
  <sheetFormatPr defaultRowHeight="15" x14ac:dyDescent="0.25"/>
  <cols>
    <col min="1" max="1" width="5" customWidth="1"/>
    <col min="2" max="2" width="8.5703125" bestFit="1" customWidth="1"/>
    <col min="3" max="3" width="14" bestFit="1" customWidth="1"/>
    <col min="4" max="4" width="11.28515625" customWidth="1"/>
    <col min="5" max="5" width="11.140625" bestFit="1" customWidth="1"/>
    <col min="6" max="6" width="16.5703125" hidden="1" customWidth="1"/>
    <col min="7" max="7" width="10" customWidth="1"/>
    <col min="8" max="8" width="8.5703125" customWidth="1"/>
    <col min="9" max="9" width="13.140625" hidden="1" customWidth="1"/>
    <col min="10" max="10" width="26.5703125" hidden="1" customWidth="1"/>
    <col min="11" max="11" width="10.42578125" bestFit="1" customWidth="1"/>
    <col min="12" max="12" width="11.42578125" customWidth="1"/>
    <col min="13" max="13" width="12.5703125" customWidth="1"/>
    <col min="14" max="14" width="18" style="24" customWidth="1"/>
    <col min="15" max="15" width="9.140625" customWidth="1"/>
    <col min="16" max="16" width="23.140625" customWidth="1"/>
  </cols>
  <sheetData>
    <row r="1" spans="1:22" x14ac:dyDescent="0.25">
      <c r="A1" s="54" t="s">
        <v>23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22" ht="45.75" x14ac:dyDescent="0.25">
      <c r="A2" s="2" t="s">
        <v>0</v>
      </c>
      <c r="B2" s="18" t="s">
        <v>2</v>
      </c>
      <c r="C2" s="3" t="s">
        <v>9</v>
      </c>
      <c r="D2" s="3" t="s">
        <v>8</v>
      </c>
      <c r="E2" s="3" t="s">
        <v>18</v>
      </c>
      <c r="F2" s="3" t="s">
        <v>20</v>
      </c>
      <c r="G2" s="38" t="s">
        <v>17</v>
      </c>
      <c r="H2" s="3" t="s">
        <v>12</v>
      </c>
      <c r="I2" s="3" t="s">
        <v>15</v>
      </c>
      <c r="J2" s="19" t="s">
        <v>16</v>
      </c>
      <c r="K2" s="3" t="s">
        <v>7</v>
      </c>
      <c r="L2" s="3" t="s">
        <v>13</v>
      </c>
      <c r="M2" s="4" t="s">
        <v>6</v>
      </c>
      <c r="N2" s="35" t="s">
        <v>14</v>
      </c>
    </row>
    <row r="3" spans="1:22" ht="18.95" customHeight="1" x14ac:dyDescent="0.25">
      <c r="A3" s="56" t="s">
        <v>5</v>
      </c>
      <c r="B3" s="17">
        <v>19</v>
      </c>
      <c r="C3" s="7">
        <v>3916.0281633352097</v>
      </c>
      <c r="D3" s="48">
        <v>3917</v>
      </c>
      <c r="E3" s="7"/>
      <c r="F3" s="7"/>
      <c r="G3" s="7">
        <v>80</v>
      </c>
      <c r="H3" s="12">
        <v>97</v>
      </c>
      <c r="I3" s="12"/>
      <c r="J3" s="20"/>
      <c r="K3" s="12">
        <v>0</v>
      </c>
      <c r="L3" s="13">
        <v>3740</v>
      </c>
      <c r="M3" s="5">
        <f>C3-D3+E3+H3+K3+L3+I3+J3+F3+G3</f>
        <v>3916.0281633352097</v>
      </c>
      <c r="N3" s="24">
        <f>C3-D3</f>
        <v>-0.97183666479031672</v>
      </c>
      <c r="O3" s="1"/>
      <c r="P3" s="22"/>
      <c r="Q3" s="1"/>
      <c r="R3" s="1"/>
    </row>
    <row r="4" spans="1:22" ht="18.95" customHeight="1" x14ac:dyDescent="0.25">
      <c r="A4" s="56"/>
      <c r="B4" s="17">
        <v>20</v>
      </c>
      <c r="C4" s="7">
        <v>6570.4241027798507</v>
      </c>
      <c r="D4" s="27">
        <v>6570.42</v>
      </c>
      <c r="E4" s="7"/>
      <c r="F4" s="7"/>
      <c r="G4" s="7">
        <v>80</v>
      </c>
      <c r="H4" s="12">
        <v>97</v>
      </c>
      <c r="I4" s="12"/>
      <c r="J4" s="20"/>
      <c r="K4" s="12">
        <v>2185.0274399999998</v>
      </c>
      <c r="L4" s="13">
        <v>3740</v>
      </c>
      <c r="M4" s="5">
        <f t="shared" ref="M4:M20" si="0">C4-D4+E4+H4+K4+L4+I4+J4+F4+G4</f>
        <v>6102.0315427798505</v>
      </c>
      <c r="N4" s="24">
        <f t="shared" ref="N4:N20" si="1">C4-D4</f>
        <v>4.1027798506547697E-3</v>
      </c>
      <c r="O4" s="1"/>
      <c r="P4" s="22"/>
      <c r="Q4" s="1"/>
    </row>
    <row r="5" spans="1:22" ht="18.95" customHeight="1" x14ac:dyDescent="0.25">
      <c r="A5" s="56"/>
      <c r="B5" s="17">
        <v>21</v>
      </c>
      <c r="C5" s="7">
        <v>5751.6881172068488</v>
      </c>
      <c r="D5" s="27">
        <v>5752</v>
      </c>
      <c r="E5" s="7"/>
      <c r="F5" s="7"/>
      <c r="G5" s="7">
        <v>80</v>
      </c>
      <c r="H5" s="12">
        <v>97</v>
      </c>
      <c r="I5" s="12"/>
      <c r="J5" s="20"/>
      <c r="K5" s="12">
        <v>1400.6585600000001</v>
      </c>
      <c r="L5" s="13">
        <v>3850</v>
      </c>
      <c r="M5" s="5">
        <f t="shared" si="0"/>
        <v>5427.3466772068487</v>
      </c>
      <c r="N5" s="24">
        <f t="shared" si="1"/>
        <v>-0.31188279315119871</v>
      </c>
      <c r="O5" s="1"/>
      <c r="P5" s="22"/>
      <c r="Q5" s="1"/>
    </row>
    <row r="6" spans="1:22" ht="18.95" customHeight="1" x14ac:dyDescent="0.25">
      <c r="A6" s="56"/>
      <c r="B6" s="17">
        <v>22</v>
      </c>
      <c r="C6" s="7">
        <v>9871.6524355978381</v>
      </c>
      <c r="D6" s="27"/>
      <c r="E6" s="7">
        <f t="shared" ref="E6" si="2">0.07*(C6-D6)</f>
        <v>691.01567049184871</v>
      </c>
      <c r="F6" s="7"/>
      <c r="G6" s="7">
        <v>80</v>
      </c>
      <c r="H6" s="12">
        <v>97</v>
      </c>
      <c r="I6" s="12"/>
      <c r="J6" s="20"/>
      <c r="K6" s="12">
        <v>1064.5004800000002</v>
      </c>
      <c r="L6" s="13">
        <v>3850</v>
      </c>
      <c r="M6" s="5">
        <f t="shared" si="0"/>
        <v>15654.168586089687</v>
      </c>
      <c r="N6" s="24">
        <f t="shared" si="1"/>
        <v>9871.6524355978381</v>
      </c>
      <c r="O6" s="1"/>
    </row>
    <row r="7" spans="1:22" ht="18.95" customHeight="1" x14ac:dyDescent="0.25">
      <c r="A7" s="56"/>
      <c r="B7" s="17">
        <v>23</v>
      </c>
      <c r="C7" s="7">
        <v>-2497.9482034589755</v>
      </c>
      <c r="D7" s="39">
        <v>5000</v>
      </c>
      <c r="E7" s="7"/>
      <c r="F7" s="7"/>
      <c r="G7" s="7">
        <v>80</v>
      </c>
      <c r="H7" s="12">
        <v>97</v>
      </c>
      <c r="I7" s="12"/>
      <c r="J7" s="20"/>
      <c r="K7" s="12">
        <v>0</v>
      </c>
      <c r="L7" s="13">
        <v>3850</v>
      </c>
      <c r="M7" s="5">
        <f t="shared" si="0"/>
        <v>-3470.9482034589755</v>
      </c>
      <c r="N7" s="24">
        <f t="shared" si="1"/>
        <v>-7497.9482034589755</v>
      </c>
      <c r="O7" s="1"/>
      <c r="P7" s="22"/>
    </row>
    <row r="8" spans="1:22" ht="18.95" customHeight="1" thickBot="1" x14ac:dyDescent="0.3">
      <c r="A8" s="56"/>
      <c r="B8" s="17">
        <v>24</v>
      </c>
      <c r="C8" s="7">
        <v>-14291.861106533157</v>
      </c>
      <c r="D8" s="33"/>
      <c r="E8" s="7"/>
      <c r="F8" s="7"/>
      <c r="G8" s="7">
        <v>80</v>
      </c>
      <c r="H8" s="12">
        <v>97</v>
      </c>
      <c r="I8" s="12"/>
      <c r="J8" s="20"/>
      <c r="K8" s="12">
        <v>0</v>
      </c>
      <c r="L8" s="13">
        <v>3850</v>
      </c>
      <c r="M8" s="5">
        <f t="shared" si="0"/>
        <v>-10264.861106533157</v>
      </c>
      <c r="N8" s="24">
        <f t="shared" si="1"/>
        <v>-14291.861106533157</v>
      </c>
      <c r="O8" s="1"/>
      <c r="P8" s="22"/>
    </row>
    <row r="9" spans="1:22" ht="18.95" customHeight="1" thickBot="1" x14ac:dyDescent="0.3">
      <c r="A9" s="56"/>
      <c r="B9" s="17">
        <v>25</v>
      </c>
      <c r="C9" s="7">
        <v>4347.4990649700003</v>
      </c>
      <c r="D9" s="49">
        <v>4400</v>
      </c>
      <c r="E9" s="7"/>
      <c r="F9" s="7"/>
      <c r="G9" s="7">
        <v>80</v>
      </c>
      <c r="H9" s="12">
        <v>97</v>
      </c>
      <c r="I9" s="12"/>
      <c r="J9" s="20"/>
      <c r="K9" s="12">
        <v>224.10536000000002</v>
      </c>
      <c r="L9" s="13">
        <v>3850</v>
      </c>
      <c r="M9" s="5">
        <f t="shared" si="0"/>
        <v>4198.6044249700008</v>
      </c>
      <c r="N9" s="24">
        <f t="shared" si="1"/>
        <v>-52.50093502999971</v>
      </c>
      <c r="O9" s="1"/>
      <c r="P9" s="22"/>
      <c r="R9" s="1"/>
      <c r="V9" s="1"/>
    </row>
    <row r="10" spans="1:22" ht="18.95" customHeight="1" thickBot="1" x14ac:dyDescent="0.3">
      <c r="A10" s="56"/>
      <c r="B10" s="17">
        <v>26</v>
      </c>
      <c r="C10" s="7">
        <v>4889.501206727291</v>
      </c>
      <c r="D10" s="33">
        <v>4900</v>
      </c>
      <c r="E10" s="7"/>
      <c r="F10" s="7"/>
      <c r="G10" s="7">
        <v>80</v>
      </c>
      <c r="H10" s="12">
        <v>97</v>
      </c>
      <c r="I10" s="12"/>
      <c r="J10" s="20"/>
      <c r="K10" s="12">
        <v>1232.5795200000002</v>
      </c>
      <c r="L10" s="13">
        <v>3850</v>
      </c>
      <c r="M10" s="5">
        <f t="shared" si="0"/>
        <v>5249.0807267272912</v>
      </c>
      <c r="N10" s="24">
        <f t="shared" si="1"/>
        <v>-10.498793272709008</v>
      </c>
      <c r="O10" s="1"/>
      <c r="P10" s="22"/>
    </row>
    <row r="11" spans="1:22" ht="18.95" customHeight="1" thickBot="1" x14ac:dyDescent="0.3">
      <c r="A11" s="56"/>
      <c r="B11" s="17">
        <v>27</v>
      </c>
      <c r="C11" s="7">
        <v>5034.0710371013702</v>
      </c>
      <c r="D11" s="49">
        <v>5034.07</v>
      </c>
      <c r="E11" s="7"/>
      <c r="F11" s="7"/>
      <c r="G11" s="7">
        <v>80</v>
      </c>
      <c r="H11" s="12">
        <v>97</v>
      </c>
      <c r="I11" s="12"/>
      <c r="J11" s="20"/>
      <c r="K11" s="12">
        <v>616.28976000000011</v>
      </c>
      <c r="L11" s="13">
        <v>3850</v>
      </c>
      <c r="M11" s="5">
        <f t="shared" si="0"/>
        <v>4643.2907971013701</v>
      </c>
      <c r="N11" s="24">
        <f t="shared" si="1"/>
        <v>1.0371013704570942E-3</v>
      </c>
      <c r="O11" s="1"/>
      <c r="P11" s="22"/>
    </row>
    <row r="12" spans="1:22" ht="18.95" customHeight="1" x14ac:dyDescent="0.25">
      <c r="A12" s="56"/>
      <c r="B12" s="17">
        <v>28</v>
      </c>
      <c r="C12" s="7">
        <v>4602.469512253595</v>
      </c>
      <c r="D12" s="27">
        <v>4602.47</v>
      </c>
      <c r="E12" s="7"/>
      <c r="F12" s="7"/>
      <c r="G12" s="7">
        <v>80</v>
      </c>
      <c r="H12" s="12">
        <v>97</v>
      </c>
      <c r="I12" s="12"/>
      <c r="J12" s="20"/>
      <c r="K12" s="12">
        <v>504.23703999999998</v>
      </c>
      <c r="L12" s="13">
        <v>3850</v>
      </c>
      <c r="M12" s="5">
        <f t="shared" si="0"/>
        <v>4531.2365522535947</v>
      </c>
      <c r="N12" s="24">
        <f t="shared" si="1"/>
        <v>-4.877464052697178E-4</v>
      </c>
      <c r="O12" s="1"/>
      <c r="P12" s="22"/>
    </row>
    <row r="13" spans="1:22" ht="18.95" customHeight="1" x14ac:dyDescent="0.25">
      <c r="A13" s="56"/>
      <c r="B13" s="17">
        <v>29</v>
      </c>
      <c r="C13" s="7">
        <v>6679.4490955634974</v>
      </c>
      <c r="D13" s="27">
        <v>6679.45</v>
      </c>
      <c r="E13" s="7"/>
      <c r="F13" s="7"/>
      <c r="G13" s="7">
        <v>80</v>
      </c>
      <c r="H13" s="12">
        <v>97</v>
      </c>
      <c r="I13" s="12"/>
      <c r="J13" s="20"/>
      <c r="K13" s="12">
        <v>840.39512000000002</v>
      </c>
      <c r="L13" s="13">
        <v>3850</v>
      </c>
      <c r="M13" s="5">
        <f t="shared" si="0"/>
        <v>4867.3942155634977</v>
      </c>
      <c r="N13" s="24">
        <f t="shared" si="1"/>
        <v>-9.0443650242377771E-4</v>
      </c>
      <c r="O13" s="1"/>
      <c r="P13" s="22"/>
    </row>
    <row r="14" spans="1:22" ht="18.95" customHeight="1" x14ac:dyDescent="0.25">
      <c r="A14" s="56"/>
      <c r="B14" s="17">
        <v>30</v>
      </c>
      <c r="C14" s="7">
        <v>5412.6202617100007</v>
      </c>
      <c r="D14" s="27">
        <v>5412.62</v>
      </c>
      <c r="E14" s="7"/>
      <c r="F14" s="7"/>
      <c r="G14" s="7">
        <v>80</v>
      </c>
      <c r="H14" s="12">
        <v>97</v>
      </c>
      <c r="I14" s="12"/>
      <c r="J14" s="20"/>
      <c r="K14" s="12">
        <v>1456.68496</v>
      </c>
      <c r="L14" s="13">
        <v>3850</v>
      </c>
      <c r="M14" s="5">
        <f t="shared" si="0"/>
        <v>5483.6852217100004</v>
      </c>
      <c r="N14" s="24">
        <f t="shared" si="1"/>
        <v>2.6171000081376405E-4</v>
      </c>
      <c r="O14" s="1"/>
      <c r="P14" s="22"/>
      <c r="R14" s="1"/>
    </row>
    <row r="15" spans="1:22" ht="18.95" customHeight="1" x14ac:dyDescent="0.25">
      <c r="A15" s="56"/>
      <c r="B15" s="17">
        <v>31</v>
      </c>
      <c r="C15" s="7">
        <v>5483.6775718700019</v>
      </c>
      <c r="D15" s="27">
        <v>5500</v>
      </c>
      <c r="E15" s="7"/>
      <c r="F15" s="7"/>
      <c r="G15" s="7">
        <v>80</v>
      </c>
      <c r="H15" s="12">
        <v>97</v>
      </c>
      <c r="I15" s="12"/>
      <c r="J15" s="20"/>
      <c r="K15" s="12">
        <v>1925.42256</v>
      </c>
      <c r="L15" s="13">
        <v>3850</v>
      </c>
      <c r="M15" s="5">
        <f>C15-D15+E15+H15+K15+L15+I15+J15+F15+G15</f>
        <v>5936.1001318700019</v>
      </c>
      <c r="N15" s="24">
        <f t="shared" si="1"/>
        <v>-16.322428129998116</v>
      </c>
      <c r="O15" s="1"/>
      <c r="P15" s="22"/>
    </row>
    <row r="16" spans="1:22" ht="18.95" customHeight="1" x14ac:dyDescent="0.25">
      <c r="A16" s="56"/>
      <c r="B16" s="17">
        <v>32</v>
      </c>
      <c r="C16" s="7">
        <v>4314.1258528900025</v>
      </c>
      <c r="D16" s="27">
        <v>4315</v>
      </c>
      <c r="E16" s="7"/>
      <c r="F16" s="7"/>
      <c r="G16" s="7">
        <v>80</v>
      </c>
      <c r="H16" s="12">
        <v>97</v>
      </c>
      <c r="I16" s="12"/>
      <c r="J16" s="20"/>
      <c r="K16" s="12">
        <v>616.28976000000011</v>
      </c>
      <c r="L16" s="13">
        <v>3850</v>
      </c>
      <c r="M16" s="5">
        <f>C16-D16+E16+H16+K16+L16+I16+J16+F16+G16</f>
        <v>4642.4156128900031</v>
      </c>
      <c r="N16" s="24">
        <f t="shared" si="1"/>
        <v>-0.87414710999746603</v>
      </c>
      <c r="O16" s="1"/>
      <c r="P16" s="22"/>
    </row>
    <row r="17" spans="1:18" ht="18.95" customHeight="1" x14ac:dyDescent="0.25">
      <c r="A17" s="56"/>
      <c r="B17" s="17">
        <v>33</v>
      </c>
      <c r="C17" s="7">
        <v>5825.3375601679336</v>
      </c>
      <c r="D17" s="27">
        <v>5825.34</v>
      </c>
      <c r="E17" s="7"/>
      <c r="F17" s="7"/>
      <c r="G17" s="7">
        <v>80</v>
      </c>
      <c r="H17" s="12">
        <v>97</v>
      </c>
      <c r="I17" s="12"/>
      <c r="J17" s="20"/>
      <c r="K17" s="12">
        <v>1512.7112800000002</v>
      </c>
      <c r="L17" s="13">
        <v>3850</v>
      </c>
      <c r="M17" s="5">
        <f t="shared" si="0"/>
        <v>5539.7088401679339</v>
      </c>
      <c r="N17" s="24">
        <f t="shared" si="1"/>
        <v>-2.4398320665568463E-3</v>
      </c>
      <c r="O17" s="1"/>
      <c r="P17" s="22"/>
    </row>
    <row r="18" spans="1:18" ht="18.95" customHeight="1" x14ac:dyDescent="0.25">
      <c r="A18" s="56"/>
      <c r="B18" s="17">
        <v>34</v>
      </c>
      <c r="C18" s="7">
        <v>4699.477545124395</v>
      </c>
      <c r="D18" s="27">
        <v>5000</v>
      </c>
      <c r="E18" s="7"/>
      <c r="F18" s="7"/>
      <c r="G18" s="7">
        <v>80</v>
      </c>
      <c r="H18" s="12">
        <v>97</v>
      </c>
      <c r="I18" s="12"/>
      <c r="J18" s="20"/>
      <c r="K18" s="12">
        <v>560.26344000000006</v>
      </c>
      <c r="L18" s="13">
        <v>3850</v>
      </c>
      <c r="M18" s="5">
        <f t="shared" si="0"/>
        <v>4286.7409851243947</v>
      </c>
      <c r="N18" s="24">
        <f t="shared" si="1"/>
        <v>-300.52245487560504</v>
      </c>
      <c r="O18" s="1"/>
      <c r="P18" s="22" t="s">
        <v>11</v>
      </c>
      <c r="R18" s="1"/>
    </row>
    <row r="19" spans="1:18" ht="18.95" customHeight="1" x14ac:dyDescent="0.25">
      <c r="A19" s="56"/>
      <c r="B19" s="17">
        <v>35</v>
      </c>
      <c r="C19" s="7">
        <v>4200.2490766300025</v>
      </c>
      <c r="D19" s="39"/>
      <c r="E19" s="7">
        <f t="shared" ref="E19" si="3">0.07*(C19-D19)</f>
        <v>294.01743536410021</v>
      </c>
      <c r="F19" s="7"/>
      <c r="G19" s="7">
        <v>80</v>
      </c>
      <c r="H19" s="12">
        <v>97</v>
      </c>
      <c r="I19" s="12"/>
      <c r="J19" s="20"/>
      <c r="K19" s="12">
        <v>504.23703999999998</v>
      </c>
      <c r="L19" s="13">
        <v>3850</v>
      </c>
      <c r="M19" s="5">
        <f t="shared" si="0"/>
        <v>9025.503551994103</v>
      </c>
      <c r="N19" s="24">
        <f t="shared" si="1"/>
        <v>4200.2490766300025</v>
      </c>
      <c r="O19" s="1"/>
      <c r="P19" s="22"/>
    </row>
    <row r="20" spans="1:18" ht="18.95" customHeight="1" x14ac:dyDescent="0.25">
      <c r="A20" s="56"/>
      <c r="B20" s="17">
        <v>36</v>
      </c>
      <c r="C20" s="7">
        <v>4602.463273340004</v>
      </c>
      <c r="D20" s="33">
        <v>4602.46</v>
      </c>
      <c r="E20" s="7"/>
      <c r="F20" s="7"/>
      <c r="G20" s="7">
        <v>80</v>
      </c>
      <c r="H20" s="12">
        <v>97</v>
      </c>
      <c r="I20" s="12"/>
      <c r="J20" s="20"/>
      <c r="K20" s="12">
        <v>728.34248000000002</v>
      </c>
      <c r="L20" s="13">
        <v>3850</v>
      </c>
      <c r="M20" s="5">
        <f t="shared" si="0"/>
        <v>4755.3457533400042</v>
      </c>
      <c r="N20" s="24">
        <f t="shared" si="1"/>
        <v>3.2733400039433036E-3</v>
      </c>
      <c r="O20" s="1"/>
      <c r="P20" s="22"/>
    </row>
    <row r="21" spans="1:18" x14ac:dyDescent="0.25">
      <c r="A21" s="56"/>
      <c r="B21" s="17" t="s">
        <v>10</v>
      </c>
      <c r="C21" s="45">
        <f>SUM(C3:C20)</f>
        <v>69410.92456727571</v>
      </c>
      <c r="D21" s="47"/>
      <c r="E21" s="47">
        <f t="shared" ref="E21:K21" si="4">SUM(E3:E20)</f>
        <v>985.03310585594886</v>
      </c>
      <c r="F21" s="47">
        <f>SUM(F3:F20)</f>
        <v>0</v>
      </c>
      <c r="G21" s="47">
        <f>SUM(G3:G20)</f>
        <v>1440</v>
      </c>
      <c r="H21" s="47">
        <f t="shared" si="4"/>
        <v>1746</v>
      </c>
      <c r="I21" s="47">
        <f t="shared" si="4"/>
        <v>0</v>
      </c>
      <c r="J21" s="47">
        <f t="shared" si="4"/>
        <v>0</v>
      </c>
      <c r="K21" s="47">
        <f t="shared" si="4"/>
        <v>15371.744799999999</v>
      </c>
      <c r="L21" s="45">
        <f>SUM(L3:L20)</f>
        <v>69080</v>
      </c>
      <c r="M21" s="45">
        <f>SUM(M3:M20)</f>
        <v>80522.872473131662</v>
      </c>
    </row>
    <row r="22" spans="1:18" ht="6" customHeight="1" x14ac:dyDescent="0.25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/>
      <c r="O22" s="24"/>
    </row>
    <row r="23" spans="1:18" s="43" customFormat="1" x14ac:dyDescent="0.25">
      <c r="A23" s="57" t="s">
        <v>19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9"/>
    </row>
    <row r="24" spans="1:18" s="43" customFormat="1" ht="15" customHeight="1" x14ac:dyDescent="0.25">
      <c r="A24" s="50" t="s">
        <v>21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2"/>
    </row>
    <row r="25" spans="1:18" s="43" customFormat="1" x14ac:dyDescent="0.25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2"/>
    </row>
    <row r="26" spans="1:18" s="43" customFormat="1" x14ac:dyDescent="0.25">
      <c r="A26" s="50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2"/>
    </row>
    <row r="27" spans="1:18" s="43" customFormat="1" ht="15" customHeight="1" x14ac:dyDescent="0.25">
      <c r="A27" s="50" t="s">
        <v>22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2"/>
    </row>
    <row r="28" spans="1:18" s="43" customFormat="1" ht="15" customHeight="1" x14ac:dyDescent="0.25">
      <c r="A28" s="50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2"/>
    </row>
    <row r="29" spans="1:18" s="43" customFormat="1" x14ac:dyDescent="0.25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</row>
    <row r="30" spans="1:18" s="43" customFormat="1" x14ac:dyDescent="0.25">
      <c r="O30" s="24"/>
    </row>
    <row r="31" spans="1:18" s="43" customFormat="1" x14ac:dyDescent="0.25">
      <c r="O31" s="24"/>
    </row>
    <row r="32" spans="1:18" s="43" customFormat="1" x14ac:dyDescent="0.25">
      <c r="O32" s="24"/>
    </row>
    <row r="33" spans="15:15" s="43" customFormat="1" x14ac:dyDescent="0.25">
      <c r="O33" s="24"/>
    </row>
    <row r="34" spans="15:15" s="43" customFormat="1" x14ac:dyDescent="0.25">
      <c r="O34" s="24"/>
    </row>
  </sheetData>
  <mergeCells count="7">
    <mergeCell ref="A27:M28"/>
    <mergeCell ref="A29:M29"/>
    <mergeCell ref="A1:M1"/>
    <mergeCell ref="A22:M22"/>
    <mergeCell ref="A3:A21"/>
    <mergeCell ref="A23:M23"/>
    <mergeCell ref="A24:M26"/>
  </mergeCells>
  <pageMargins left="0.39370078740157483" right="0" top="0.39370078740157483" bottom="0" header="0.31496062992125984" footer="0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4</vt:i4>
      </vt:variant>
    </vt:vector>
  </HeadingPairs>
  <TitlesOfParts>
    <vt:vector size="8" baseType="lpstr">
      <vt:lpstr>D-10</vt:lpstr>
      <vt:lpstr>B1-10</vt:lpstr>
      <vt:lpstr>B2-04A</vt:lpstr>
      <vt:lpstr>B2-04B</vt:lpstr>
      <vt:lpstr>'B1-10'!Yazdırma_Alanı</vt:lpstr>
      <vt:lpstr>'B2-04A'!Yazdırma_Alanı</vt:lpstr>
      <vt:lpstr>'B2-04B'!Yazdırma_Alanı</vt:lpstr>
      <vt:lpstr>'D-10'!Yazdırma_Alanı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ttg</dc:creator>
  <cp:lastModifiedBy>TURGAY GORGEL</cp:lastModifiedBy>
  <cp:lastPrinted>2026-03-14T09:31:48Z</cp:lastPrinted>
  <dcterms:created xsi:type="dcterms:W3CDTF">2014-06-22T16:28:57Z</dcterms:created>
  <dcterms:modified xsi:type="dcterms:W3CDTF">2026-09-13T10:14:10Z</dcterms:modified>
</cp:coreProperties>
</file>